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direktor\Downloads\"/>
    </mc:Choice>
  </mc:AlternateContent>
  <bookViews>
    <workbookView xWindow="0" yWindow="0" windowWidth="20490" windowHeight="7020" activeTab="1"/>
  </bookViews>
  <sheets>
    <sheet name="Инструкция" sheetId="4" r:id="rId1"/>
    <sheet name="Отчет" sheetId="1" r:id="rId2"/>
    <sheet name="Сотрудники" sheetId="3" r:id="rId3"/>
    <sheet name="Обучающиеся" sheetId="2" r:id="rId4"/>
    <sheet name="Воспитанники" sheetId="5" r:id="rId5"/>
  </sheets>
  <definedNames>
    <definedName name="_xlnm.Print_Area" localSheetId="4">Воспитанники!$A$1:$G$25</definedName>
    <definedName name="_xlnm.Print_Area" localSheetId="3">Обучающиеся!$A$1:$O$54</definedName>
    <definedName name="_xlnm.Print_Area" localSheetId="1">Отчет!$A$1:$E$57</definedName>
    <definedName name="_xlnm.Print_Area" localSheetId="2">Сотрудники!$A$1:$E$43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7" i="1"/>
  <c r="E18" i="1"/>
  <c r="D18" i="1"/>
  <c r="E15" i="1"/>
  <c r="D15" i="1"/>
  <c r="F15" i="1" l="1"/>
  <c r="F18" i="1"/>
  <c r="F14" i="1"/>
  <c r="C10" i="3"/>
  <c r="C9" i="3" s="1"/>
  <c r="D1" i="2" l="1"/>
  <c r="C4" i="2"/>
  <c r="F38" i="1" s="1"/>
  <c r="B4" i="2"/>
  <c r="F4" i="2"/>
  <c r="F39" i="1" s="1"/>
  <c r="E4" i="2"/>
  <c r="F37" i="1" s="1"/>
  <c r="D31" i="1" l="1"/>
  <c r="G33" i="1"/>
  <c r="G32" i="1"/>
  <c r="G31" i="1"/>
  <c r="E31" i="1"/>
  <c r="I4" i="5"/>
  <c r="H4" i="5"/>
  <c r="C41" i="3" l="1"/>
  <c r="F34" i="1" l="1"/>
  <c r="C4" i="5"/>
  <c r="B4" i="5"/>
  <c r="F16" i="1" s="1"/>
  <c r="A1" i="5" l="1"/>
  <c r="F19" i="1"/>
  <c r="G30" i="1"/>
  <c r="F45" i="1" l="1"/>
  <c r="G8" i="1" l="1"/>
  <c r="G9" i="1"/>
  <c r="G10" i="1"/>
  <c r="G11" i="1"/>
  <c r="G12" i="1"/>
  <c r="G13" i="1"/>
  <c r="G17" i="1"/>
  <c r="G20" i="1"/>
  <c r="G21" i="1"/>
  <c r="G22" i="1"/>
  <c r="G23" i="1"/>
  <c r="G26" i="1"/>
  <c r="G27" i="1"/>
  <c r="G35" i="1"/>
  <c r="G40" i="1"/>
  <c r="G41" i="1"/>
  <c r="G42" i="1"/>
  <c r="G43" i="1"/>
  <c r="G44" i="1"/>
  <c r="G46" i="1"/>
  <c r="G47" i="1"/>
  <c r="G48" i="1"/>
  <c r="G49" i="1"/>
  <c r="G50" i="1"/>
  <c r="G51" i="1"/>
  <c r="G52" i="1"/>
  <c r="G53" i="1"/>
  <c r="G54" i="1"/>
  <c r="G55" i="1"/>
  <c r="G56" i="1"/>
  <c r="F3" i="1"/>
  <c r="F2" i="1"/>
  <c r="G2" i="1" s="1"/>
  <c r="G34" i="1"/>
  <c r="D21" i="1"/>
  <c r="G14" i="1"/>
  <c r="G18" i="1"/>
  <c r="G15" i="1"/>
  <c r="G45" i="1" l="1"/>
  <c r="D46" i="1" l="1"/>
  <c r="D53" i="1" l="1"/>
  <c r="D11" i="1"/>
  <c r="E9" i="1"/>
  <c r="D9" i="1"/>
  <c r="G3" i="1" l="1"/>
  <c r="D41" i="3" l="1"/>
  <c r="E41" i="3"/>
  <c r="D5" i="3" l="1"/>
  <c r="E5" i="3"/>
  <c r="K4" i="2" l="1"/>
  <c r="F36" i="1"/>
  <c r="G19" i="1" l="1"/>
  <c r="G16" i="1"/>
  <c r="G36" i="1"/>
  <c r="G38" i="1"/>
  <c r="E55" i="1"/>
  <c r="E53" i="1"/>
  <c r="E13" i="1" l="1"/>
  <c r="E11" i="1"/>
  <c r="E26" i="1"/>
  <c r="D26" i="1"/>
  <c r="E21" i="1"/>
  <c r="F7" i="1"/>
  <c r="G7" i="1" s="1"/>
  <c r="F6" i="1"/>
  <c r="G6" i="1" s="1"/>
  <c r="F29" i="1" l="1"/>
  <c r="G29" i="1" s="1"/>
  <c r="L4" i="2"/>
  <c r="G37" i="1"/>
  <c r="G39" i="1" l="1"/>
  <c r="D10" i="3"/>
  <c r="D9" i="3" s="1"/>
  <c r="D4" i="3" s="1"/>
  <c r="F25" i="1" s="1"/>
  <c r="G25" i="1" l="1"/>
  <c r="C5" i="3"/>
  <c r="C4" i="3" s="1"/>
  <c r="E10" i="3"/>
  <c r="E9" i="3" s="1"/>
  <c r="E4" i="3" s="1"/>
  <c r="F28" i="1" s="1"/>
  <c r="G28" i="1" s="1"/>
  <c r="F24" i="1" l="1"/>
  <c r="D13" i="1"/>
  <c r="D55" i="1"/>
  <c r="G24" i="1" l="1"/>
  <c r="G1" i="1" l="1"/>
  <c r="F1" i="1" s="1"/>
</calcChain>
</file>

<file path=xl/sharedStrings.xml><?xml version="1.0" encoding="utf-8"?>
<sst xmlns="http://schemas.openxmlformats.org/spreadsheetml/2006/main" count="277" uniqueCount="242">
  <si>
    <t>1.</t>
  </si>
  <si>
    <t>2.</t>
  </si>
  <si>
    <t>2.1</t>
  </si>
  <si>
    <t>3.</t>
  </si>
  <si>
    <t>3.1</t>
  </si>
  <si>
    <t>3.2</t>
  </si>
  <si>
    <t>4.</t>
  </si>
  <si>
    <t>5.</t>
  </si>
  <si>
    <t>7.</t>
  </si>
  <si>
    <t>8.</t>
  </si>
  <si>
    <t>8.1</t>
  </si>
  <si>
    <t>9.</t>
  </si>
  <si>
    <t>10.</t>
  </si>
  <si>
    <t>11.</t>
  </si>
  <si>
    <t>№ п/п</t>
  </si>
  <si>
    <t>Наименование показателя</t>
  </si>
  <si>
    <t>х</t>
  </si>
  <si>
    <t>1</t>
  </si>
  <si>
    <t>4</t>
  </si>
  <si>
    <t>3.1.1</t>
  </si>
  <si>
    <t>3.1.2</t>
  </si>
  <si>
    <t>3.2.1</t>
  </si>
  <si>
    <t>3.2.2</t>
  </si>
  <si>
    <t>9.1</t>
  </si>
  <si>
    <t>10.1</t>
  </si>
  <si>
    <t>2.2</t>
  </si>
  <si>
    <t>2.2.1</t>
  </si>
  <si>
    <t>10.2</t>
  </si>
  <si>
    <t>11.1</t>
  </si>
  <si>
    <t>11.2</t>
  </si>
  <si>
    <t>12.</t>
  </si>
  <si>
    <t>12.1</t>
  </si>
  <si>
    <t>12.1.1</t>
  </si>
  <si>
    <t>13.</t>
  </si>
  <si>
    <t>13.1</t>
  </si>
  <si>
    <t>14.</t>
  </si>
  <si>
    <t>14.1</t>
  </si>
  <si>
    <t>15.</t>
  </si>
  <si>
    <t>8.2</t>
  </si>
  <si>
    <t>8.2.1</t>
  </si>
  <si>
    <t>8.3</t>
  </si>
  <si>
    <t>8.3.1</t>
  </si>
  <si>
    <t>1.1</t>
  </si>
  <si>
    <t>4.1</t>
  </si>
  <si>
    <t>4.1.1</t>
  </si>
  <si>
    <t>4.2</t>
  </si>
  <si>
    <t>4.2.1</t>
  </si>
  <si>
    <t>5.1</t>
  </si>
  <si>
    <t>5.2</t>
  </si>
  <si>
    <t xml:space="preserve">            руководитель филиала </t>
  </si>
  <si>
    <t>№</t>
  </si>
  <si>
    <t>Наименование</t>
  </si>
  <si>
    <t>Всего</t>
  </si>
  <si>
    <t xml:space="preserve">      руководящие работники, всего
      в том числе</t>
  </si>
  <si>
    <t>Количество контактных сотрудников</t>
  </si>
  <si>
    <t xml:space="preserve">                  учитель русского языка и литературы</t>
  </si>
  <si>
    <t xml:space="preserve">                  учитель истории</t>
  </si>
  <si>
    <t xml:space="preserve">                  учитель экономики</t>
  </si>
  <si>
    <t xml:space="preserve">                  учитель обществознания </t>
  </si>
  <si>
    <t xml:space="preserve">                  учитель информатики и ИКТ</t>
  </si>
  <si>
    <t xml:space="preserve">                  учитель физики</t>
  </si>
  <si>
    <t xml:space="preserve">                  учитель математики</t>
  </si>
  <si>
    <t xml:space="preserve">                  учитель химии</t>
  </si>
  <si>
    <t xml:space="preserve">                  учитель географии</t>
  </si>
  <si>
    <t xml:space="preserve">                  учитель биологии</t>
  </si>
  <si>
    <t xml:space="preserve">                  учитель иностранных языков</t>
  </si>
  <si>
    <t xml:space="preserve">                  учитель физической культуры</t>
  </si>
  <si>
    <t xml:space="preserve">                  учитель трудового обучения (технологии)</t>
  </si>
  <si>
    <t xml:space="preserve">                  учитель музыки и пения</t>
  </si>
  <si>
    <t xml:space="preserve">                  учитель изобразительного искусства, черчения</t>
  </si>
  <si>
    <t xml:space="preserve">                  учитель основ безопасности жизнедеятельности</t>
  </si>
  <si>
    <t xml:space="preserve">                  учитель прочих предметов</t>
  </si>
  <si>
    <t xml:space="preserve">            социальный педагог</t>
  </si>
  <si>
    <t xml:space="preserve">            педагог дополнительного образования</t>
  </si>
  <si>
    <t xml:space="preserve">            педагог-психолог</t>
  </si>
  <si>
    <t xml:space="preserve">            воспитатель</t>
  </si>
  <si>
    <t xml:space="preserve">            мастер производственного обучения</t>
  </si>
  <si>
    <t xml:space="preserve">            тьютор</t>
  </si>
  <si>
    <t xml:space="preserve">            заместитель директора </t>
  </si>
  <si>
    <t>из них госпитализировано</t>
  </si>
  <si>
    <t>по категориям</t>
  </si>
  <si>
    <t>Принятые дополнительные санитарно-противоэпдемиологические (профилактические) меры, (текстовая строка)</t>
  </si>
  <si>
    <t>5</t>
  </si>
  <si>
    <t>Таблица 1.</t>
  </si>
  <si>
    <t>Таблица 2.</t>
  </si>
  <si>
    <t>Количество  детей</t>
  </si>
  <si>
    <t>Количество детей</t>
  </si>
  <si>
    <t>Количество выявленных заболевших  COVID сотрудников</t>
  </si>
  <si>
    <r>
      <rPr>
        <sz val="12"/>
        <rFont val="Calibri"/>
        <family val="2"/>
        <charset val="204"/>
        <scheme val="minor"/>
      </rPr>
      <t xml:space="preserve">Заполняется по </t>
    </r>
    <r>
      <rPr>
        <b/>
        <sz val="12"/>
        <rFont val="Calibri"/>
        <family val="2"/>
        <charset val="204"/>
        <scheme val="minor"/>
      </rPr>
      <t xml:space="preserve">общему, профессиональному и дополнительному </t>
    </r>
    <r>
      <rPr>
        <sz val="12"/>
        <rFont val="Calibri"/>
        <family val="2"/>
        <charset val="204"/>
        <scheme val="minor"/>
      </rPr>
      <t>образованию</t>
    </r>
  </si>
  <si>
    <r>
      <rPr>
        <sz val="12"/>
        <rFont val="Calibri"/>
        <family val="2"/>
        <charset val="204"/>
        <scheme val="minor"/>
      </rPr>
      <t xml:space="preserve">Заполняется по </t>
    </r>
    <r>
      <rPr>
        <b/>
        <sz val="12"/>
        <rFont val="Calibri"/>
        <family val="2"/>
        <charset val="204"/>
        <scheme val="minor"/>
      </rPr>
      <t xml:space="preserve">дошкольному образованию </t>
    </r>
    <r>
      <rPr>
        <sz val="12"/>
        <rFont val="Calibri"/>
        <family val="2"/>
        <charset val="204"/>
        <scheme val="minor"/>
      </rPr>
      <t>(детские сады, дошкольные группы)</t>
    </r>
  </si>
  <si>
    <r>
      <t xml:space="preserve">Общее количество зачисленных обучающихся (воспитанников) в образовательной организации (далее - ОО), </t>
    </r>
    <r>
      <rPr>
        <b/>
        <sz val="12"/>
        <rFont val="Calibri"/>
        <family val="2"/>
        <charset val="204"/>
        <scheme val="minor"/>
      </rPr>
      <t>чел</t>
    </r>
    <r>
      <rPr>
        <sz val="12"/>
        <rFont val="Calibri"/>
        <family val="2"/>
        <charset val="204"/>
        <scheme val="minor"/>
      </rPr>
      <t>.</t>
    </r>
  </si>
  <si>
    <r>
      <t xml:space="preserve">Общее количество классов (групп) в ОО, </t>
    </r>
    <r>
      <rPr>
        <b/>
        <sz val="12"/>
        <rFont val="Calibri"/>
        <family val="2"/>
        <charset val="204"/>
        <scheme val="minor"/>
      </rPr>
      <t>ед</t>
    </r>
    <r>
      <rPr>
        <sz val="12"/>
        <rFont val="Calibri"/>
        <family val="2"/>
        <charset val="204"/>
        <scheme val="minor"/>
      </rPr>
      <t>.</t>
    </r>
  </si>
  <si>
    <r>
      <t xml:space="preserve">Кол-во обучающихся, для которых организована дистанционная форма обучения, </t>
    </r>
    <r>
      <rPr>
        <b/>
        <sz val="12"/>
        <rFont val="Calibri"/>
        <family val="2"/>
        <charset val="204"/>
        <scheme val="minor"/>
      </rPr>
      <t>чел.</t>
    </r>
  </si>
  <si>
    <r>
      <t xml:space="preserve">Количество детей  в классах (группах)  </t>
    </r>
    <r>
      <rPr>
        <b/>
        <sz val="12"/>
        <rFont val="Calibri"/>
        <family val="2"/>
        <charset val="204"/>
        <scheme val="minor"/>
      </rPr>
      <t>полностью</t>
    </r>
    <r>
      <rPr>
        <sz val="12"/>
        <rFont val="Calibri"/>
        <family val="2"/>
        <charset val="204"/>
        <scheme val="minor"/>
      </rPr>
      <t xml:space="preserve"> разобщенных по причине COVID (выведенных на дистанционное обучение), чел.</t>
    </r>
  </si>
  <si>
    <r>
      <t xml:space="preserve">Количество классов (групп) </t>
    </r>
    <r>
      <rPr>
        <b/>
        <sz val="12"/>
        <rFont val="Calibri"/>
        <family val="2"/>
        <charset val="204"/>
        <scheme val="minor"/>
      </rPr>
      <t>частично</t>
    </r>
    <r>
      <rPr>
        <sz val="12"/>
        <rFont val="Calibri"/>
        <family val="2"/>
        <charset val="204"/>
        <scheme val="minor"/>
      </rPr>
      <t xml:space="preserve"> разобщенных по причине COVID (выведенных на дистанционное обучение), ед.</t>
    </r>
  </si>
  <si>
    <r>
      <t xml:space="preserve">Количество детей в классах (группах) </t>
    </r>
    <r>
      <rPr>
        <b/>
        <sz val="12"/>
        <rFont val="Calibri"/>
        <family val="2"/>
        <charset val="204"/>
        <scheme val="minor"/>
      </rPr>
      <t>частично</t>
    </r>
    <r>
      <rPr>
        <sz val="12"/>
        <rFont val="Calibri"/>
        <family val="2"/>
        <charset val="204"/>
        <scheme val="minor"/>
      </rPr>
      <t xml:space="preserve"> разобщенных по причине COVID (выведенных на дистанционное обучение), чел.</t>
    </r>
  </si>
  <si>
    <r>
      <t xml:space="preserve">Количество обучающихся, для которых обучение ведется </t>
    </r>
    <r>
      <rPr>
        <b/>
        <sz val="12"/>
        <rFont val="Calibri"/>
        <family val="2"/>
        <charset val="204"/>
        <scheme val="minor"/>
      </rPr>
      <t>в смешанной форме (очной и дистанционной)</t>
    </r>
    <r>
      <rPr>
        <sz val="12"/>
        <rFont val="Calibri"/>
        <family val="2"/>
        <charset val="204"/>
        <scheme val="minor"/>
      </rPr>
      <t>,</t>
    </r>
    <r>
      <rPr>
        <b/>
        <sz val="12"/>
        <rFont val="Calibri"/>
        <family val="2"/>
        <charset val="204"/>
        <scheme val="minor"/>
      </rPr>
      <t xml:space="preserve"> чел.</t>
    </r>
  </si>
  <si>
    <r>
      <t xml:space="preserve">Количество дежурных классов (групп), </t>
    </r>
    <r>
      <rPr>
        <b/>
        <sz val="12"/>
        <rFont val="Calibri"/>
        <family val="2"/>
        <charset val="204"/>
        <scheme val="minor"/>
      </rPr>
      <t>ед</t>
    </r>
    <r>
      <rPr>
        <sz val="12"/>
        <rFont val="Calibri"/>
        <family val="2"/>
        <charset val="204"/>
        <scheme val="minor"/>
      </rPr>
      <t>.</t>
    </r>
  </si>
  <si>
    <r>
      <t xml:space="preserve">Количество обучающихся (воспитанников) в дежурных классах (группах), </t>
    </r>
    <r>
      <rPr>
        <b/>
        <sz val="12"/>
        <rFont val="Calibri"/>
        <family val="2"/>
        <charset val="204"/>
        <scheme val="minor"/>
      </rPr>
      <t>чел</t>
    </r>
    <r>
      <rPr>
        <sz val="12"/>
        <rFont val="Calibri"/>
        <family val="2"/>
        <charset val="204"/>
        <scheme val="minor"/>
      </rPr>
      <t>.</t>
    </r>
  </si>
  <si>
    <r>
      <t>Начало каникул (</t>
    </r>
    <r>
      <rPr>
        <b/>
        <sz val="12"/>
        <rFont val="Calibri"/>
        <family val="2"/>
        <charset val="204"/>
        <scheme val="minor"/>
      </rPr>
      <t>дата в формате дд.мм.гггг</t>
    </r>
    <r>
      <rPr>
        <sz val="12"/>
        <rFont val="Calibri"/>
        <family val="2"/>
        <charset val="204"/>
        <scheme val="minor"/>
      </rPr>
      <t>)</t>
    </r>
  </si>
  <si>
    <r>
      <t>Окончание каникул (</t>
    </r>
    <r>
      <rPr>
        <b/>
        <sz val="12"/>
        <rFont val="Calibri"/>
        <family val="2"/>
        <charset val="204"/>
        <scheme val="minor"/>
      </rPr>
      <t>дата в формате дд.мм.гггг</t>
    </r>
    <r>
      <rPr>
        <sz val="12"/>
        <rFont val="Calibri"/>
        <family val="2"/>
        <charset val="204"/>
        <scheme val="minor"/>
      </rPr>
      <t>)</t>
    </r>
  </si>
  <si>
    <r>
      <t xml:space="preserve">Количество обучающихся в ОО, для которых обучение ведется в очной форме, </t>
    </r>
    <r>
      <rPr>
        <b/>
        <sz val="12"/>
        <color theme="1"/>
        <rFont val="Calibri"/>
        <family val="2"/>
        <charset val="204"/>
        <scheme val="minor"/>
      </rPr>
      <t>чел.</t>
    </r>
  </si>
  <si>
    <r>
      <t xml:space="preserve">Количество классов (групп) </t>
    </r>
    <r>
      <rPr>
        <b/>
        <sz val="12"/>
        <rFont val="Calibri"/>
        <family val="2"/>
        <charset val="204"/>
        <scheme val="minor"/>
      </rPr>
      <t>полностью</t>
    </r>
    <r>
      <rPr>
        <sz val="12"/>
        <rFont val="Calibri"/>
        <family val="2"/>
        <charset val="204"/>
        <scheme val="minor"/>
      </rPr>
      <t xml:space="preserve"> разобщенных по причине COVID (выведенных на дистанционное обучение), ед.</t>
    </r>
  </si>
  <si>
    <t>2</t>
  </si>
  <si>
    <t>3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</si>
  <si>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</si>
  <si>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</si>
  <si>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</si>
  <si>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</si>
  <si>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</si>
  <si>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</si>
  <si>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</si>
  <si>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</si>
  <si>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</si>
  <si>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</si>
  <si>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</si>
  <si>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</si>
  <si>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</si>
  <si>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</si>
  <si>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</si>
  <si>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</si>
  <si>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</si>
  <si>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</si>
  <si>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</si>
  <si>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</si>
  <si>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</si>
  <si>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</si>
  <si>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</si>
  <si>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</si>
  <si>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</si>
  <si>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</si>
  <si>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</si>
  <si>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</si>
  <si>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</si>
  <si>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</si>
  <si>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</si>
  <si>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</si>
  <si>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</si>
  <si>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</si>
  <si>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</si>
  <si>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</si>
  <si>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</si>
  <si>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</si>
  <si>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</si>
  <si>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</si>
  <si>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</si>
  <si>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 xml:space="preserve">            иной обслуживающий персонал</t>
  </si>
  <si>
    <t xml:space="preserve">            учитель-логопед</t>
  </si>
  <si>
    <t xml:space="preserve">            учитель-дефектолог</t>
  </si>
  <si>
    <t xml:space="preserve">            прочий педработник</t>
  </si>
  <si>
    <t xml:space="preserve">      педагогические работники - всего 
      в том числе:</t>
  </si>
  <si>
    <t xml:space="preserve">          учителя–всего
          в том числе:</t>
  </si>
  <si>
    <t xml:space="preserve">                  учитель начальных классов</t>
  </si>
  <si>
    <t>ФИО ответственного лица</t>
  </si>
  <si>
    <t>сотовый телефон ответственого лица</t>
  </si>
  <si>
    <t>11.3</t>
  </si>
  <si>
    <t>47</t>
  </si>
  <si>
    <t>48</t>
  </si>
  <si>
    <t>49</t>
  </si>
  <si>
    <t>50</t>
  </si>
  <si>
    <t xml:space="preserve">            преподаватель</t>
  </si>
  <si>
    <t>Класс (группа)</t>
  </si>
  <si>
    <t>Заполняются ячейки выделенные серым цветом</t>
  </si>
  <si>
    <t>п.2 о полном закрытии на карантин заполняется, если ОО закрыта на карантин в установленном законодательством порядке в соответствии с предписанием Роспотребнадзора</t>
  </si>
  <si>
    <t>п.12 об обучении в очной форме заполняется, если в ОО обучение ведется в очной форме с соблюдением установленных санитарных норм</t>
  </si>
  <si>
    <t>Указания по заполнению</t>
  </si>
  <si>
    <t xml:space="preserve">Общие требованию по заполнению таблиц </t>
  </si>
  <si>
    <t>Строки, столбцы, листы не добавлять и не удалять, листы не переименовывать</t>
  </si>
  <si>
    <t>2.3</t>
  </si>
  <si>
    <t>2.4.1</t>
  </si>
  <si>
    <r>
      <t xml:space="preserve">В ОО, имеются </t>
    </r>
    <r>
      <rPr>
        <b/>
        <sz val="12"/>
        <rFont val="Calibri"/>
        <family val="2"/>
        <charset val="204"/>
        <scheme val="minor"/>
      </rPr>
      <t>отдельные классы (группы) закрытые на карантин</t>
    </r>
    <r>
      <rPr>
        <sz val="12"/>
        <rFont val="Calibri"/>
        <family val="2"/>
        <charset val="204"/>
        <scheme val="minor"/>
      </rPr>
      <t xml:space="preserve">
(1-Да/0-Нет)</t>
    </r>
  </si>
  <si>
    <r>
      <t xml:space="preserve">       количество обучающихся в ОО, </t>
    </r>
    <r>
      <rPr>
        <b/>
        <sz val="12"/>
        <rFont val="Calibri"/>
        <family val="2"/>
        <charset val="204"/>
        <scheme val="minor"/>
      </rPr>
      <t>чел.</t>
    </r>
  </si>
  <si>
    <r>
      <t xml:space="preserve">    ОО закрыта на карантин по причине COVID</t>
    </r>
    <r>
      <rPr>
        <sz val="12"/>
        <rFont val="Calibri"/>
        <family val="2"/>
        <charset val="204"/>
        <scheme val="minor"/>
      </rPr>
      <t xml:space="preserve"> (1-Да/0-Нет)</t>
    </r>
  </si>
  <si>
    <r>
      <t xml:space="preserve">       количество обучающихся, </t>
    </r>
    <r>
      <rPr>
        <b/>
        <sz val="12"/>
        <rFont val="Calibri"/>
        <family val="2"/>
        <charset val="204"/>
        <scheme val="minor"/>
      </rPr>
      <t>чел.</t>
    </r>
  </si>
  <si>
    <r>
      <t xml:space="preserve">    ОО закрыта на карантин по причине гриппа или ОРВИ</t>
    </r>
    <r>
      <rPr>
        <sz val="12"/>
        <rFont val="Calibri"/>
        <family val="2"/>
        <charset val="204"/>
        <scheme val="minor"/>
      </rPr>
      <t xml:space="preserve"> (1-Да/0-Нет)</t>
    </r>
  </si>
  <si>
    <r>
      <t xml:space="preserve">Кол-во закрытых классов (групп) на карантин, </t>
    </r>
    <r>
      <rPr>
        <b/>
        <sz val="12"/>
        <rFont val="Calibri"/>
        <family val="2"/>
        <charset val="204"/>
        <scheme val="minor"/>
      </rPr>
      <t>ед</t>
    </r>
    <r>
      <rPr>
        <sz val="12"/>
        <rFont val="Calibri"/>
        <family val="2"/>
        <charset val="204"/>
        <scheme val="minor"/>
      </rPr>
      <t xml:space="preserve">.
в том числе, </t>
    </r>
  </si>
  <si>
    <t xml:space="preserve">   по причине COVID, ед.</t>
  </si>
  <si>
    <t xml:space="preserve">   по причине гриппа или ОРВИ, ед.</t>
  </si>
  <si>
    <r>
      <t xml:space="preserve">Кол-во обучающихся в классах (группах), закрытых на карантин, </t>
    </r>
    <r>
      <rPr>
        <b/>
        <sz val="12"/>
        <rFont val="Calibri"/>
        <family val="2"/>
        <charset val="204"/>
        <scheme val="minor"/>
      </rPr>
      <t>чел</t>
    </r>
    <r>
      <rPr>
        <sz val="12"/>
        <rFont val="Calibri"/>
        <family val="2"/>
        <charset val="204"/>
        <scheme val="minor"/>
      </rPr>
      <t xml:space="preserve">.,
в том числе ОО, </t>
    </r>
  </si>
  <si>
    <t xml:space="preserve">  по причине COVID, чел.</t>
  </si>
  <si>
    <t xml:space="preserve">  по причине гриппа или ОРВИ, чел.</t>
  </si>
  <si>
    <t xml:space="preserve">   обучащихся (воспитанников), чел.,</t>
  </si>
  <si>
    <t xml:space="preserve">      из них госпитализировано, чел.</t>
  </si>
  <si>
    <t xml:space="preserve">   сотрудников, чел.,</t>
  </si>
  <si>
    <r>
      <t xml:space="preserve">   количество обучающихся в ОО, </t>
    </r>
    <r>
      <rPr>
        <b/>
        <sz val="12"/>
        <rFont val="Calibri"/>
        <family val="2"/>
        <charset val="204"/>
        <scheme val="minor"/>
      </rPr>
      <t>чел.</t>
    </r>
  </si>
  <si>
    <r>
      <t xml:space="preserve">   из них, кол-во обучающихся посещавщих ОО на дату отчета, </t>
    </r>
    <r>
      <rPr>
        <b/>
        <sz val="12"/>
        <color theme="1"/>
        <rFont val="Calibri"/>
        <family val="2"/>
        <charset val="204"/>
        <scheme val="minor"/>
      </rPr>
      <t>чел.</t>
    </r>
  </si>
  <si>
    <r>
      <t xml:space="preserve">   количество обучающихся, </t>
    </r>
    <r>
      <rPr>
        <b/>
        <sz val="12"/>
        <rFont val="Calibri"/>
        <family val="2"/>
        <charset val="204"/>
        <scheme val="minor"/>
      </rPr>
      <t>чел.</t>
    </r>
  </si>
  <si>
    <r>
      <t xml:space="preserve">   количество обучающихся,</t>
    </r>
    <r>
      <rPr>
        <b/>
        <sz val="12"/>
        <rFont val="Calibri"/>
        <family val="2"/>
        <charset val="204"/>
        <scheme val="minor"/>
      </rPr>
      <t xml:space="preserve"> чел.</t>
    </r>
  </si>
  <si>
    <r>
      <t xml:space="preserve">ОО </t>
    </r>
    <r>
      <rPr>
        <b/>
        <sz val="12"/>
        <rFont val="Calibri"/>
        <family val="2"/>
        <charset val="204"/>
        <scheme val="minor"/>
      </rPr>
      <t>полностью закрыта на карантин</t>
    </r>
    <r>
      <rPr>
        <sz val="12"/>
        <rFont val="Calibri"/>
        <family val="2"/>
        <charset val="204"/>
        <scheme val="minor"/>
      </rPr>
      <t xml:space="preserve"> в установленном законодательством порядке в соответствии с предписанием Роспотребнадзора (1-Да/0-Нет),
в том числе, </t>
    </r>
  </si>
  <si>
    <r>
      <t xml:space="preserve">В ОО организована </t>
    </r>
    <r>
      <rPr>
        <b/>
        <sz val="12"/>
        <rFont val="Calibri"/>
        <family val="2"/>
        <charset val="204"/>
        <scheme val="minor"/>
      </rPr>
      <t>дистанционная форма</t>
    </r>
    <r>
      <rPr>
        <sz val="12"/>
        <rFont val="Calibri"/>
        <family val="2"/>
        <charset val="204"/>
        <scheme val="minor"/>
      </rPr>
      <t xml:space="preserve"> обучения (1-Да/0-Нет)</t>
    </r>
  </si>
  <si>
    <t>В ОО организованы дежурные классы (группы), (1-Да/0-Нет)</t>
  </si>
  <si>
    <r>
      <t xml:space="preserve">ОО не функционируют </t>
    </r>
    <r>
      <rPr>
        <b/>
        <sz val="12"/>
        <rFont val="Calibri"/>
        <family val="2"/>
        <charset val="204"/>
        <scheme val="minor"/>
      </rPr>
      <t>в связи с введением ограничений на территории Кировской области из-за коронавирусной инфекции</t>
    </r>
    <r>
      <rPr>
        <sz val="12"/>
        <rFont val="Calibri"/>
        <family val="2"/>
        <charset val="204"/>
        <scheme val="minor"/>
      </rPr>
      <t xml:space="preserve"> (1-Да/0-Нет)</t>
    </r>
  </si>
  <si>
    <t>ОО не функционируют в связи с проведением текущего ремонта (1-Да/0-Нет)</t>
  </si>
  <si>
    <t>ОО без контингента (не функционируют в связи с проведением капитального ремонта, реконструкции, ожидается открытие, деятельность приостановлена)
(1-Да/0-Нет)</t>
  </si>
  <si>
    <r>
      <t xml:space="preserve">В ОО обучение ведется </t>
    </r>
    <r>
      <rPr>
        <b/>
        <sz val="12"/>
        <rFont val="Calibri"/>
        <family val="2"/>
        <charset val="204"/>
        <scheme val="minor"/>
      </rPr>
      <t>в очной форме</t>
    </r>
    <r>
      <rPr>
        <sz val="12"/>
        <rFont val="Calibri"/>
        <family val="2"/>
        <charset val="204"/>
        <scheme val="minor"/>
      </rPr>
      <t xml:space="preserve"> с соблюдением санитарных норм (1-Да/0-Нет)</t>
    </r>
  </si>
  <si>
    <r>
      <t xml:space="preserve">В ОО обучение ведется в </t>
    </r>
    <r>
      <rPr>
        <b/>
        <sz val="12"/>
        <rFont val="Calibri"/>
        <family val="2"/>
        <charset val="204"/>
        <scheme val="minor"/>
      </rPr>
      <t>смешанной форме (очной и дистанционной)</t>
    </r>
    <r>
      <rPr>
        <sz val="12"/>
        <rFont val="Calibri"/>
        <family val="2"/>
        <charset val="204"/>
        <scheme val="minor"/>
      </rPr>
      <t xml:space="preserve">
(1-Да/0-Нет)</t>
    </r>
  </si>
  <si>
    <t>Запрещается вставлять данные методом копирования из других источноков</t>
  </si>
  <si>
    <t>Реквизиты предписания (приказа о выводе на дистант)</t>
  </si>
  <si>
    <t>Реквизиты предписания  (приказа о выводе на дистант)</t>
  </si>
  <si>
    <t>Реквизиты предписания(й) главного государственного санитарного врача по региону, (текстовая строка)</t>
  </si>
  <si>
    <t>Номер группы</t>
  </si>
  <si>
    <t>Количество  детей в группе</t>
  </si>
  <si>
    <r>
      <t xml:space="preserve"> Информация по образовательным организациям, закрытым на карантин, имеющим закрытые классы (группы), 
а также в которых организована дистанционная форма обучения, дежурные классы (группы) или каникулы 
(</t>
    </r>
    <r>
      <rPr>
        <b/>
        <sz val="14"/>
        <color rgb="FFFF0000"/>
        <rFont val="Calibri"/>
        <family val="2"/>
        <charset val="204"/>
        <scheme val="minor"/>
      </rPr>
      <t>заполняется ежедневно с уровня ОО до 10-00 на текущий день</t>
    </r>
    <r>
      <rPr>
        <b/>
        <sz val="14"/>
        <color theme="1"/>
        <rFont val="Calibri"/>
        <family val="2"/>
        <charset val="204"/>
        <scheme val="minor"/>
      </rPr>
      <t>)</t>
    </r>
  </si>
  <si>
    <t>Информация о сотрудниках заболевших COVID или имевших контакт с COVID заболевшими</t>
  </si>
  <si>
    <t xml:space="preserve">   Обслуживающий персонал, всего
    в том числе,</t>
  </si>
  <si>
    <r>
      <t xml:space="preserve">Количество </t>
    </r>
    <r>
      <rPr>
        <b/>
        <sz val="12"/>
        <rFont val="Calibri"/>
        <family val="2"/>
        <charset val="204"/>
        <scheme val="minor"/>
      </rPr>
      <t>контактных лиц</t>
    </r>
    <r>
      <rPr>
        <sz val="12"/>
        <rFont val="Calibri"/>
        <family val="2"/>
        <charset val="204"/>
        <scheme val="minor"/>
      </rPr>
      <t xml:space="preserve"> </t>
    </r>
    <r>
      <rPr>
        <b/>
        <sz val="12"/>
        <rFont val="Calibri"/>
        <family val="2"/>
        <charset val="204"/>
        <scheme val="minor"/>
      </rPr>
      <t>по причине COVID</t>
    </r>
    <r>
      <rPr>
        <sz val="12"/>
        <rFont val="Calibri"/>
        <family val="2"/>
        <charset val="204"/>
        <scheme val="minor"/>
      </rPr>
      <t xml:space="preserve"> (всего), чел.,</t>
    </r>
  </si>
  <si>
    <r>
      <t xml:space="preserve">Количество </t>
    </r>
    <r>
      <rPr>
        <b/>
        <sz val="12"/>
        <rFont val="Calibri"/>
        <family val="2"/>
        <charset val="204"/>
        <scheme val="minor"/>
      </rPr>
      <t>выявленных заболевших лиц</t>
    </r>
    <r>
      <rPr>
        <sz val="12"/>
        <rFont val="Calibri"/>
        <family val="2"/>
        <charset val="204"/>
        <scheme val="minor"/>
      </rPr>
      <t xml:space="preserve"> </t>
    </r>
    <r>
      <rPr>
        <b/>
        <sz val="12"/>
        <rFont val="Calibri"/>
        <family val="2"/>
        <charset val="204"/>
        <scheme val="minor"/>
      </rPr>
      <t>по причине COVID</t>
    </r>
    <r>
      <rPr>
        <sz val="12"/>
        <rFont val="Calibri"/>
        <family val="2"/>
        <charset val="204"/>
        <scheme val="minor"/>
      </rPr>
      <t xml:space="preserve"> (всего), чел.,
из них</t>
    </r>
  </si>
  <si>
    <r>
      <t xml:space="preserve">Количество </t>
    </r>
    <r>
      <rPr>
        <b/>
        <sz val="12"/>
        <rFont val="Calibri"/>
        <family val="2"/>
        <charset val="204"/>
        <scheme val="minor"/>
      </rPr>
      <t>выявленных заболевших лиц</t>
    </r>
    <r>
      <rPr>
        <sz val="12"/>
        <rFont val="Calibri"/>
        <family val="2"/>
        <charset val="204"/>
        <scheme val="minor"/>
      </rPr>
      <t xml:space="preserve"> </t>
    </r>
    <r>
      <rPr>
        <b/>
        <sz val="12"/>
        <rFont val="Calibri"/>
        <family val="2"/>
        <charset val="204"/>
        <scheme val="minor"/>
      </rPr>
      <t>по причине гриппа или ОРВИ</t>
    </r>
    <r>
      <rPr>
        <sz val="12"/>
        <rFont val="Calibri"/>
        <family val="2"/>
        <charset val="204"/>
        <scheme val="minor"/>
      </rPr>
      <t xml:space="preserve"> (всего), чел., из них</t>
    </r>
  </si>
  <si>
    <t>6.1</t>
  </si>
  <si>
    <t>6.2</t>
  </si>
  <si>
    <t>7.1</t>
  </si>
  <si>
    <t>7.2</t>
  </si>
  <si>
    <r>
      <t xml:space="preserve">Выделенные красным цветом значения </t>
    </r>
    <r>
      <rPr>
        <b/>
        <sz val="10"/>
        <rFont val="Calibri"/>
        <family val="2"/>
        <charset val="204"/>
        <scheme val="minor"/>
      </rPr>
      <t>в столбце F</t>
    </r>
    <r>
      <rPr>
        <b/>
        <sz val="10"/>
        <color rgb="FFFF0000"/>
        <rFont val="Calibri"/>
        <family val="2"/>
        <charset val="204"/>
        <scheme val="minor"/>
      </rPr>
      <t xml:space="preserve"> являются не актуальными на текущую дату!!!</t>
    </r>
  </si>
  <si>
    <r>
      <t xml:space="preserve">Выделенные красным цветом значения </t>
    </r>
    <r>
      <rPr>
        <b/>
        <sz val="10"/>
        <rFont val="Calibri"/>
        <family val="2"/>
        <charset val="204"/>
        <scheme val="minor"/>
      </rPr>
      <t>в столбце L</t>
    </r>
    <r>
      <rPr>
        <b/>
        <sz val="10"/>
        <color rgb="FFFF0000"/>
        <rFont val="Calibri"/>
        <family val="2"/>
        <charset val="204"/>
        <scheme val="minor"/>
      </rPr>
      <t xml:space="preserve"> являются не актуальными по текущую дату!!!</t>
    </r>
  </si>
  <si>
    <t>Реквизиты предписания  (приказа)</t>
  </si>
  <si>
    <t>Вид разобщения</t>
  </si>
  <si>
    <r>
      <t xml:space="preserve">Информация о классах (группах) </t>
    </r>
    <r>
      <rPr>
        <b/>
        <sz val="12"/>
        <color rgb="FF00B050"/>
        <rFont val="Calibri"/>
        <family val="2"/>
        <charset val="204"/>
        <scheme val="minor"/>
      </rPr>
      <t>ПОЛНОСТЬЮ (ЧАСТИЧНО) разобщенных по причине COVID</t>
    </r>
    <r>
      <rPr>
        <b/>
        <sz val="12"/>
        <color theme="1"/>
        <rFont val="Calibri"/>
        <family val="2"/>
        <charset val="204"/>
        <scheme val="minor"/>
      </rPr>
      <t xml:space="preserve">
(выведенных на дистанционное обучение)</t>
    </r>
  </si>
  <si>
    <r>
      <t xml:space="preserve">Информация о классах (группах) </t>
    </r>
    <r>
      <rPr>
        <b/>
        <sz val="12"/>
        <color rgb="FF00B050"/>
        <rFont val="Calibri"/>
        <family val="2"/>
        <charset val="204"/>
        <scheme val="minor"/>
      </rPr>
      <t>ПОЛНОСТЬЮ разобщенных</t>
    </r>
    <r>
      <rPr>
        <b/>
        <sz val="12"/>
        <color theme="1"/>
        <rFont val="Calibri"/>
        <family val="2"/>
        <charset val="204"/>
        <scheme val="minor"/>
      </rPr>
      <t xml:space="preserve"> по причине </t>
    </r>
    <r>
      <rPr>
        <b/>
        <sz val="12"/>
        <color rgb="FF00B050"/>
        <rFont val="Calibri"/>
        <family val="2"/>
        <charset val="204"/>
        <scheme val="minor"/>
      </rPr>
      <t>гриппа или ОРВИ</t>
    </r>
    <r>
      <rPr>
        <b/>
        <sz val="12"/>
        <color theme="1"/>
        <rFont val="Calibri"/>
        <family val="2"/>
        <charset val="204"/>
        <scheme val="minor"/>
      </rPr>
      <t xml:space="preserve"> (выведенных на дистанционное обучение)</t>
    </r>
  </si>
  <si>
    <r>
      <t>Выделенные красным значения</t>
    </r>
    <r>
      <rPr>
        <b/>
        <sz val="10"/>
        <rFont val="Calibri"/>
        <family val="2"/>
        <charset val="204"/>
        <scheme val="minor"/>
      </rPr>
      <t xml:space="preserve"> в столбцах I или O </t>
    </r>
    <r>
      <rPr>
        <b/>
        <sz val="10"/>
        <color rgb="FFFF0000"/>
        <rFont val="Calibri"/>
        <family val="2"/>
        <charset val="204"/>
        <scheme val="minor"/>
      </rPr>
      <t>являются не актуальными на текущую дату!!!</t>
    </r>
  </si>
  <si>
    <t xml:space="preserve">Класс (группа) </t>
  </si>
  <si>
    <t xml:space="preserve">            музыкальный руководитель</t>
  </si>
  <si>
    <t xml:space="preserve">            инструктор по физической культуре</t>
  </si>
  <si>
    <t xml:space="preserve">            работник столовой (пищеблока)</t>
  </si>
  <si>
    <t xml:space="preserve">            директор (заведующий)</t>
  </si>
  <si>
    <r>
      <t xml:space="preserve">Информация о </t>
    </r>
    <r>
      <rPr>
        <b/>
        <sz val="12"/>
        <color rgb="FF00B050"/>
        <rFont val="Calibri"/>
        <family val="2"/>
        <charset val="204"/>
        <scheme val="minor"/>
      </rPr>
      <t>дошкольных</t>
    </r>
    <r>
      <rPr>
        <b/>
        <sz val="12"/>
        <color theme="1"/>
        <rFont val="Calibri"/>
        <family val="2"/>
        <charset val="204"/>
        <scheme val="minor"/>
      </rPr>
      <t xml:space="preserve"> группах </t>
    </r>
    <r>
      <rPr>
        <b/>
        <sz val="12"/>
        <color rgb="FF00B050"/>
        <rFont val="Calibri"/>
        <family val="2"/>
        <charset val="204"/>
        <scheme val="minor"/>
      </rPr>
      <t>ПОЛНОСТЬЮ</t>
    </r>
    <r>
      <rPr>
        <b/>
        <sz val="12"/>
        <color theme="1"/>
        <rFont val="Calibri"/>
        <family val="2"/>
        <charset val="204"/>
        <scheme val="minor"/>
      </rPr>
      <t xml:space="preserve"> разобщенных
</t>
    </r>
    <r>
      <rPr>
        <b/>
        <sz val="12"/>
        <color rgb="FF00B050"/>
        <rFont val="Calibri"/>
        <family val="2"/>
        <charset val="204"/>
        <scheme val="minor"/>
      </rPr>
      <t>по причине COVID</t>
    </r>
  </si>
  <si>
    <r>
      <t xml:space="preserve">Информация о </t>
    </r>
    <r>
      <rPr>
        <b/>
        <sz val="12"/>
        <color rgb="FF00B050"/>
        <rFont val="Calibri"/>
        <family val="2"/>
        <charset val="204"/>
        <scheme val="minor"/>
      </rPr>
      <t>дошкольных</t>
    </r>
    <r>
      <rPr>
        <b/>
        <sz val="12"/>
        <color theme="1"/>
        <rFont val="Calibri"/>
        <family val="2"/>
        <charset val="204"/>
        <scheme val="minor"/>
      </rPr>
      <t xml:space="preserve"> группах </t>
    </r>
    <r>
      <rPr>
        <b/>
        <sz val="12"/>
        <color rgb="FF00B050"/>
        <rFont val="Calibri"/>
        <family val="2"/>
        <charset val="204"/>
        <scheme val="minor"/>
      </rPr>
      <t>ПОЛНОСТЬЮ</t>
    </r>
    <r>
      <rPr>
        <b/>
        <sz val="12"/>
        <color theme="1"/>
        <rFont val="Calibri"/>
        <family val="2"/>
        <charset val="204"/>
        <scheme val="minor"/>
      </rPr>
      <t xml:space="preserve"> разобщенных</t>
    </r>
    <r>
      <rPr>
        <b/>
        <sz val="12"/>
        <color rgb="FF00B050"/>
        <rFont val="Calibri"/>
        <family val="2"/>
        <charset val="204"/>
        <scheme val="minor"/>
      </rPr>
      <t xml:space="preserve">
по причине гриппа или ОРВИ</t>
    </r>
  </si>
  <si>
    <t>Дата начала разобщения (ДД.ММ.ГГ)</t>
  </si>
  <si>
    <t>Дата выхода с разобщения (ДД.ММ.ГГ)</t>
  </si>
  <si>
    <t>Дата начала разобщения (дистант) (ДД.ММ.ГГ)</t>
  </si>
  <si>
    <t>Дата выхода на очное обучение (ДД.ММ.ГГ)</t>
  </si>
  <si>
    <t>полностью</t>
  </si>
  <si>
    <t>частично</t>
  </si>
  <si>
    <t>В ОО организованы каникулы с учетом календарных учебных графиков  (1-Да/0-Нет)</t>
  </si>
  <si>
    <t>п.11  об организации каникул заполняется с учетом календарных учебных графиков образовательных организаций.</t>
  </si>
  <si>
    <t>В случае заполнения позиций 4.2 и(или) 5.2 необходимо на листе "Сотрудники" заполнить  подробную информацию о данных сотрудниках с учетом категории, общее количество п.4.2 и 5.2 должно совпадать с информацией на листе "Сотрудники"</t>
  </si>
  <si>
    <t>В случае заполнения ячейки 8.2 и(или) 8.3 необходимо на листе "Обучающиеся" заполнить  подробную информацию о детях с учетом классов/групп, общее количество п.8.2 и 8.3 должно совпадать с информацией на листе "Обучающиеся"</t>
  </si>
  <si>
    <t>В случае завершения на текущую дату разобщения детей по причине COVID (выведенных на дистанционное обучение) строка с предыдущей информацией очищается, но сама строка в таблице не удаляется</t>
  </si>
  <si>
    <t>Таблица "Отчет" заполняется в обязательном порядке, таблицы "Сотрудники", "Обучающиеся", "Воспитанники" заполняются (изменении) при наличии указанных в них фактов</t>
  </si>
  <si>
    <r>
      <t xml:space="preserve">Автоматическое выделение информации на листах "Обучающиеся" / "Воспитанники" в столбце "Дата выхода на очное обучение" </t>
    </r>
    <r>
      <rPr>
        <b/>
        <sz val="11"/>
        <color rgb="FFFF0000"/>
        <rFont val="Calibri"/>
        <family val="2"/>
        <charset val="204"/>
        <scheme val="minor"/>
      </rPr>
      <t>красным цветом</t>
    </r>
    <r>
      <rPr>
        <sz val="11"/>
        <rFont val="Calibri"/>
        <family val="2"/>
        <charset val="204"/>
        <scheme val="minor"/>
      </rPr>
      <t xml:space="preserve"> указывает, что информация уже не актуальна и ее небходимо удалять либо изменять на новую в соответствии с предписанием</t>
    </r>
  </si>
  <si>
    <r>
      <t xml:space="preserve">В п.6 указываются </t>
    </r>
    <r>
      <rPr>
        <b/>
        <sz val="11"/>
        <color rgb="FFFF0000"/>
        <rFont val="Calibri"/>
        <family val="2"/>
        <charset val="204"/>
        <scheme val="minor"/>
      </rPr>
      <t>актуальные реквизиты предписания</t>
    </r>
    <r>
      <rPr>
        <sz val="11"/>
        <color theme="1"/>
        <rFont val="Calibri"/>
        <family val="2"/>
        <charset val="204"/>
        <scheme val="minor"/>
      </rPr>
      <t xml:space="preserve"> и т.п. на дату отчета</t>
    </r>
  </si>
  <si>
    <t>Двоеглазова А.М.</t>
  </si>
  <si>
    <t>89229048837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</si>
</sst>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color rgb="FF00B05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14" fontId="0" fillId="3" borderId="1" xfId="0" applyNumberFormat="1" applyFill="1" applyBorder="1" applyAlignment="1" applyProtection="1">
      <alignment vertical="center" wrapText="1"/>
      <protection locked="0"/>
    </xf>
    <xf numFmtId="14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 vertical="center" wrapText="1"/>
    </xf>
    <xf numFmtId="14" fontId="0" fillId="3" borderId="9" xfId="0" applyNumberFormat="1" applyFill="1" applyBorder="1" applyAlignment="1" applyProtection="1">
      <alignment vertical="center"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14" fontId="0" fillId="3" borderId="11" xfId="0" applyNumberFormat="1" applyFill="1" applyBorder="1" applyProtection="1">
      <protection locked="0"/>
    </xf>
    <xf numFmtId="0" fontId="1" fillId="0" borderId="0" xfId="0" applyFont="1"/>
    <xf numFmtId="0" fontId="1" fillId="0" borderId="8" xfId="0" applyFont="1" applyBorder="1" applyAlignment="1">
      <alignment horizontal="center" vertical="center" wrapText="1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8" xfId="0" applyBorder="1" applyAlignment="1"/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49" fontId="5" fillId="2" borderId="15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49" fontId="5" fillId="0" borderId="13" xfId="0" applyNumberFormat="1" applyFont="1" applyBorder="1" applyAlignment="1">
      <alignment horizontal="center" vertical="top" wrapText="1"/>
    </xf>
    <xf numFmtId="49" fontId="5" fillId="2" borderId="5" xfId="0" applyNumberFormat="1" applyFont="1" applyFill="1" applyBorder="1" applyAlignment="1">
      <alignment horizontal="center" vertical="top" wrapText="1"/>
    </xf>
    <xf numFmtId="49" fontId="5" fillId="2" borderId="8" xfId="0" applyNumberFormat="1" applyFont="1" applyFill="1" applyBorder="1" applyAlignment="1">
      <alignment horizontal="center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5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9" fontId="8" fillId="2" borderId="1" xfId="0" applyNumberFormat="1" applyFont="1" applyFill="1" applyBorder="1" applyAlignment="1">
      <alignment horizontal="center" vertical="top" wrapText="1"/>
    </xf>
    <xf numFmtId="49" fontId="8" fillId="2" borderId="14" xfId="0" applyNumberFormat="1" applyFont="1" applyFill="1" applyBorder="1" applyAlignment="1">
      <alignment horizontal="center" vertical="top" wrapText="1"/>
    </xf>
    <xf numFmtId="49" fontId="8" fillId="2" borderId="6" xfId="0" applyNumberFormat="1" applyFont="1" applyFill="1" applyBorder="1" applyAlignment="1">
      <alignment horizontal="center" vertical="top" wrapText="1"/>
    </xf>
    <xf numFmtId="49" fontId="8" fillId="2" borderId="11" xfId="0" applyNumberFormat="1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49" fontId="8" fillId="2" borderId="4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 applyProtection="1">
      <alignment horizontal="center" vertical="top" wrapText="1"/>
    </xf>
    <xf numFmtId="0" fontId="5" fillId="0" borderId="9" xfId="0" applyFont="1" applyFill="1" applyBorder="1" applyAlignment="1" applyProtection="1">
      <alignment horizontal="center" vertical="top" wrapText="1"/>
    </xf>
    <xf numFmtId="49" fontId="8" fillId="7" borderId="3" xfId="0" applyNumberFormat="1" applyFont="1" applyFill="1" applyBorder="1" applyAlignment="1">
      <alignment horizontal="left" vertical="top" wrapText="1"/>
    </xf>
    <xf numFmtId="49" fontId="8" fillId="5" borderId="6" xfId="0" applyNumberFormat="1" applyFont="1" applyFill="1" applyBorder="1" applyAlignment="1">
      <alignment horizontal="left" vertical="top" wrapText="1"/>
    </xf>
    <xf numFmtId="14" fontId="0" fillId="3" borderId="12" xfId="0" applyNumberFormat="1" applyFill="1" applyBorder="1" applyAlignment="1" applyProtection="1">
      <alignment vertical="center" wrapText="1"/>
      <protection locked="0"/>
    </xf>
    <xf numFmtId="0" fontId="13" fillId="0" borderId="0" xfId="0" applyFont="1" applyAlignment="1">
      <alignment horizontal="center" vertical="top" wrapText="1"/>
    </xf>
    <xf numFmtId="0" fontId="0" fillId="0" borderId="8" xfId="0" applyBorder="1" applyAlignment="1">
      <alignment horizontal="center" vertical="center" wrapText="1"/>
    </xf>
    <xf numFmtId="0" fontId="5" fillId="10" borderId="4" xfId="0" applyFont="1" applyFill="1" applyBorder="1" applyAlignment="1" applyProtection="1">
      <alignment horizontal="center" vertical="top" wrapText="1"/>
      <protection locked="0"/>
    </xf>
    <xf numFmtId="0" fontId="5" fillId="10" borderId="14" xfId="0" applyFont="1" applyFill="1" applyBorder="1" applyAlignment="1" applyProtection="1">
      <alignment horizontal="center" vertical="top" wrapText="1"/>
      <protection locked="0"/>
    </xf>
    <xf numFmtId="0" fontId="5" fillId="10" borderId="6" xfId="0" applyFont="1" applyFill="1" applyBorder="1" applyAlignment="1" applyProtection="1">
      <alignment horizontal="center" vertical="top" wrapText="1"/>
      <protection locked="0"/>
    </xf>
    <xf numFmtId="0" fontId="5" fillId="10" borderId="11" xfId="0" applyFont="1" applyFill="1" applyBorder="1" applyAlignment="1" applyProtection="1">
      <alignment horizontal="center" vertical="top" wrapText="1"/>
      <protection locked="0"/>
    </xf>
    <xf numFmtId="0" fontId="5" fillId="10" borderId="7" xfId="0" applyFont="1" applyFill="1" applyBorder="1" applyAlignment="1" applyProtection="1">
      <alignment horizontal="center" vertical="top" wrapText="1"/>
      <protection locked="0"/>
    </xf>
    <xf numFmtId="0" fontId="5" fillId="10" borderId="1" xfId="0" applyFont="1" applyFill="1" applyBorder="1" applyAlignment="1" applyProtection="1">
      <alignment horizontal="center" vertical="top" wrapText="1"/>
      <protection locked="0"/>
    </xf>
    <xf numFmtId="0" fontId="5" fillId="10" borderId="9" xfId="0" applyFont="1" applyFill="1" applyBorder="1" applyAlignment="1" applyProtection="1">
      <alignment horizontal="center" vertical="top" wrapText="1"/>
      <protection locked="0"/>
    </xf>
    <xf numFmtId="0" fontId="5" fillId="10" borderId="12" xfId="0" applyFont="1" applyFill="1" applyBorder="1" applyAlignment="1" applyProtection="1">
      <alignment horizontal="center" vertical="top" wrapText="1"/>
      <protection locked="0"/>
    </xf>
    <xf numFmtId="14" fontId="5" fillId="10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49" fontId="8" fillId="2" borderId="1" xfId="0" applyNumberFormat="1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horizontal="left" vertical="top" wrapText="1"/>
    </xf>
    <xf numFmtId="49" fontId="8" fillId="6" borderId="1" xfId="0" applyNumberFormat="1" applyFont="1" applyFill="1" applyBorder="1" applyAlignment="1">
      <alignment horizontal="left" vertical="top" wrapText="1"/>
    </xf>
    <xf numFmtId="49" fontId="8" fillId="6" borderId="11" xfId="0" applyNumberFormat="1" applyFont="1" applyFill="1" applyBorder="1" applyAlignment="1">
      <alignment horizontal="left" vertical="top" wrapText="1"/>
    </xf>
    <xf numFmtId="49" fontId="8" fillId="8" borderId="6" xfId="0" applyNumberFormat="1" applyFont="1" applyFill="1" applyBorder="1" applyAlignment="1">
      <alignment horizontal="left" vertical="top" wrapText="1"/>
    </xf>
    <xf numFmtId="49" fontId="8" fillId="8" borderId="1" xfId="0" applyNumberFormat="1" applyFont="1" applyFill="1" applyBorder="1" applyAlignment="1">
      <alignment horizontal="left" vertical="top" wrapText="1"/>
    </xf>
    <xf numFmtId="49" fontId="8" fillId="8" borderId="1" xfId="0" applyNumberFormat="1" applyFont="1" applyFill="1" applyBorder="1" applyAlignment="1">
      <alignment horizontal="left" vertical="top" wrapText="1" indent="1"/>
    </xf>
    <xf numFmtId="49" fontId="8" fillId="8" borderId="1" xfId="0" applyNumberFormat="1" applyFont="1" applyFill="1" applyBorder="1" applyAlignment="1">
      <alignment horizontal="left" vertical="top" wrapText="1" indent="2"/>
    </xf>
    <xf numFmtId="49" fontId="8" fillId="8" borderId="11" xfId="0" applyNumberFormat="1" applyFont="1" applyFill="1" applyBorder="1" applyAlignment="1">
      <alignment horizontal="left" vertical="top" wrapText="1" indent="2"/>
    </xf>
    <xf numFmtId="0" fontId="8" fillId="9" borderId="1" xfId="0" applyFont="1" applyFill="1" applyBorder="1" applyAlignment="1">
      <alignment horizontal="left" vertical="top" wrapText="1"/>
    </xf>
    <xf numFmtId="49" fontId="8" fillId="9" borderId="1" xfId="0" applyNumberFormat="1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left" vertical="top" wrapText="1"/>
    </xf>
    <xf numFmtId="49" fontId="7" fillId="5" borderId="1" xfId="0" applyNumberFormat="1" applyFont="1" applyFill="1" applyBorder="1" applyAlignment="1">
      <alignment horizontal="left" vertical="top" wrapText="1"/>
    </xf>
    <xf numFmtId="49" fontId="7" fillId="4" borderId="1" xfId="0" applyNumberFormat="1" applyFont="1" applyFill="1" applyBorder="1" applyAlignment="1">
      <alignment horizontal="left" vertical="top" wrapText="1"/>
    </xf>
    <xf numFmtId="0" fontId="5" fillId="0" borderId="7" xfId="0" applyFont="1" applyFill="1" applyBorder="1" applyAlignment="1" applyProtection="1">
      <alignment horizontal="center" vertical="top" wrapText="1"/>
    </xf>
    <xf numFmtId="0" fontId="5" fillId="0" borderId="12" xfId="0" applyFont="1" applyFill="1" applyBorder="1" applyAlignment="1" applyProtection="1">
      <alignment horizontal="center" vertical="top" wrapText="1"/>
    </xf>
    <xf numFmtId="0" fontId="5" fillId="8" borderId="1" xfId="0" applyFont="1" applyFill="1" applyBorder="1" applyAlignment="1">
      <alignment vertical="top" wrapText="1"/>
    </xf>
    <xf numFmtId="0" fontId="5" fillId="8" borderId="1" xfId="0" applyFont="1" applyFill="1" applyBorder="1" applyAlignment="1">
      <alignment horizontal="left" vertical="top" wrapText="1"/>
    </xf>
    <xf numFmtId="0" fontId="0" fillId="0" borderId="1" xfId="0" applyFill="1" applyBorder="1" applyAlignment="1" applyProtection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" xfId="0" applyFont="1" applyBorder="1"/>
    <xf numFmtId="0" fontId="0" fillId="3" borderId="8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14" fontId="0" fillId="3" borderId="9" xfId="0" applyNumberFormat="1" applyFont="1" applyFill="1" applyBorder="1" applyAlignment="1" applyProtection="1">
      <alignment vertical="center" wrapText="1"/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4" fontId="0" fillId="3" borderId="1" xfId="0" applyNumberFormat="1" applyFont="1" applyFill="1" applyBorder="1" applyProtection="1">
      <protection locked="0"/>
    </xf>
    <xf numFmtId="0" fontId="0" fillId="3" borderId="10" xfId="0" applyFont="1" applyFill="1" applyBorder="1" applyAlignment="1" applyProtection="1">
      <alignment horizontal="center"/>
      <protection locked="0"/>
    </xf>
    <xf numFmtId="0" fontId="0" fillId="3" borderId="11" xfId="0" applyFont="1" applyFill="1" applyBorder="1" applyAlignment="1" applyProtection="1">
      <alignment horizontal="center"/>
      <protection locked="0"/>
    </xf>
    <xf numFmtId="0" fontId="0" fillId="3" borderId="11" xfId="0" applyFont="1" applyFill="1" applyBorder="1" applyAlignment="1" applyProtection="1">
      <alignment wrapText="1"/>
      <protection locked="0"/>
    </xf>
    <xf numFmtId="14" fontId="0" fillId="3" borderId="11" xfId="0" applyNumberFormat="1" applyFont="1" applyFill="1" applyBorder="1" applyProtection="1">
      <protection locked="0"/>
    </xf>
    <xf numFmtId="14" fontId="0" fillId="3" borderId="12" xfId="0" applyNumberFormat="1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Protection="1"/>
    <xf numFmtId="0" fontId="5" fillId="0" borderId="17" xfId="0" applyFont="1" applyBorder="1" applyAlignment="1">
      <alignment horizontal="center" vertical="top" wrapText="1"/>
    </xf>
    <xf numFmtId="49" fontId="5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right" vertical="top" wrapText="1"/>
    </xf>
    <xf numFmtId="0" fontId="5" fillId="0" borderId="19" xfId="0" applyFont="1" applyBorder="1" applyAlignment="1">
      <alignment horizontal="center" vertical="top" wrapText="1"/>
    </xf>
    <xf numFmtId="0" fontId="9" fillId="0" borderId="18" xfId="0" applyFont="1" applyBorder="1" applyAlignment="1"/>
    <xf numFmtId="0" fontId="1" fillId="0" borderId="1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Font="1" applyBorder="1"/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3" borderId="6" xfId="0" applyFont="1" applyFill="1" applyBorder="1" applyAlignment="1" applyProtection="1">
      <alignment horizontal="center"/>
      <protection locked="0"/>
    </xf>
    <xf numFmtId="0" fontId="0" fillId="3" borderId="6" xfId="0" applyFont="1" applyFill="1" applyBorder="1" applyAlignment="1" applyProtection="1">
      <alignment vertical="center" wrapText="1"/>
      <protection locked="0"/>
    </xf>
    <xf numFmtId="14" fontId="0" fillId="3" borderId="6" xfId="0" applyNumberFormat="1" applyFont="1" applyFill="1" applyBorder="1" applyAlignment="1" applyProtection="1">
      <alignment vertical="center" wrapText="1"/>
      <protection locked="0"/>
    </xf>
    <xf numFmtId="14" fontId="0" fillId="3" borderId="7" xfId="0" applyNumberFormat="1" applyFont="1" applyFill="1" applyBorder="1" applyAlignment="1" applyProtection="1">
      <alignment vertical="center" wrapText="1"/>
      <protection locked="0"/>
    </xf>
    <xf numFmtId="0" fontId="4" fillId="0" borderId="27" xfId="0" applyFont="1" applyBorder="1" applyAlignment="1"/>
    <xf numFmtId="0" fontId="9" fillId="0" borderId="18" xfId="0" applyFont="1" applyBorder="1" applyAlignment="1">
      <alignment horizontal="right"/>
    </xf>
    <xf numFmtId="0" fontId="0" fillId="0" borderId="18" xfId="0" applyBorder="1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NumberFormat="1" applyFill="1" applyBorder="1" applyAlignment="1" applyProtection="1">
      <alignment horizontal="right" vertical="center" wrapText="1"/>
      <protection locked="0"/>
    </xf>
    <xf numFmtId="0" fontId="0" fillId="0" borderId="0" xfId="0" applyNumberFormat="1" applyFill="1" applyBorder="1" applyAlignment="1" applyProtection="1">
      <alignment horizontal="right"/>
      <protection locked="0"/>
    </xf>
    <xf numFmtId="0" fontId="0" fillId="0" borderId="0" xfId="0" applyNumberFormat="1" applyFont="1" applyFill="1" applyBorder="1" applyAlignment="1" applyProtection="1">
      <alignment vertical="center" wrapText="1"/>
    </xf>
    <xf numFmtId="49" fontId="8" fillId="5" borderId="11" xfId="0" applyNumberFormat="1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vertical="top" wrapText="1"/>
    </xf>
    <xf numFmtId="49" fontId="2" fillId="0" borderId="0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5" fillId="10" borderId="1" xfId="0" applyNumberFormat="1" applyFont="1" applyFill="1" applyBorder="1" applyAlignment="1" applyProtection="1">
      <alignment horizontal="left" vertical="top" wrapText="1"/>
      <protection locked="0"/>
    </xf>
    <xf numFmtId="49" fontId="5" fillId="10" borderId="3" xfId="0" applyNumberFormat="1" applyFont="1" applyFill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0" fillId="3" borderId="24" xfId="0" applyFont="1" applyFill="1" applyBorder="1" applyAlignment="1" applyProtection="1">
      <alignment horizontal="center" vertical="center" wrapText="1"/>
      <protection locked="0"/>
    </xf>
    <xf numFmtId="0" fontId="0" fillId="3" borderId="21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>
      <alignment horizontal="right"/>
    </xf>
    <xf numFmtId="0" fontId="12" fillId="0" borderId="18" xfId="0" applyFont="1" applyBorder="1" applyAlignment="1">
      <alignment horizontal="center"/>
    </xf>
    <xf numFmtId="0" fontId="0" fillId="3" borderId="16" xfId="0" applyFont="1" applyFill="1" applyBorder="1" applyAlignment="1" applyProtection="1">
      <alignment horizontal="center" vertical="center" wrapText="1"/>
      <protection locked="0"/>
    </xf>
    <xf numFmtId="0" fontId="0" fillId="3" borderId="17" xfId="0" applyFont="1" applyFill="1" applyBorder="1" applyAlignment="1" applyProtection="1">
      <alignment horizontal="center" vertical="center" wrapText="1"/>
      <protection locked="0"/>
    </xf>
    <xf numFmtId="0" fontId="0" fillId="3" borderId="23" xfId="0" applyFont="1" applyFill="1" applyBorder="1" applyAlignment="1" applyProtection="1">
      <alignment horizontal="center"/>
      <protection locked="0"/>
    </xf>
    <xf numFmtId="0" fontId="0" fillId="3" borderId="21" xfId="0" applyFont="1" applyFill="1" applyBorder="1" applyAlignment="1" applyProtection="1">
      <alignment horizontal="center"/>
      <protection locked="0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3" borderId="25" xfId="0" applyFont="1" applyFill="1" applyBorder="1" applyAlignment="1" applyProtection="1">
      <alignment horizontal="center" vertical="center" wrapText="1"/>
      <protection locked="0"/>
    </xf>
    <xf numFmtId="0" fontId="0" fillId="3" borderId="20" xfId="0" applyFont="1" applyFill="1" applyBorder="1" applyAlignment="1" applyProtection="1">
      <alignment horizontal="center" vertical="center" wrapText="1"/>
      <protection locked="0"/>
    </xf>
    <xf numFmtId="0" fontId="0" fillId="3" borderId="22" xfId="0" applyFont="1" applyFill="1" applyBorder="1" applyAlignment="1" applyProtection="1">
      <alignment horizontal="center"/>
      <protection locked="0"/>
    </xf>
    <xf numFmtId="0" fontId="0" fillId="3" borderId="17" xfId="0" applyFont="1" applyFill="1" applyBorder="1" applyAlignment="1" applyProtection="1">
      <alignment horizontal="center"/>
      <protection locked="0"/>
    </xf>
    <xf numFmtId="0" fontId="0" fillId="0" borderId="22" xfId="0" applyFont="1" applyBorder="1" applyAlignment="1">
      <alignment horizontal="center" vertical="center" wrapText="1"/>
    </xf>
    <xf numFmtId="0" fontId="0" fillId="3" borderId="26" xfId="0" applyFont="1" applyFill="1" applyBorder="1" applyAlignment="1" applyProtection="1">
      <alignment horizontal="center"/>
      <protection locked="0"/>
    </xf>
    <xf numFmtId="0" fontId="0" fillId="3" borderId="20" xfId="0" applyFont="1" applyFill="1" applyBorder="1" applyAlignment="1" applyProtection="1">
      <alignment horizontal="center"/>
      <protection locked="0"/>
    </xf>
    <xf numFmtId="0" fontId="6" fillId="0" borderId="5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5" tint="0.39997558519241921"/>
  </sheetPr>
  <dimension ref="A1:B25"/>
  <sheetViews>
    <sheetView workbookViewId="0">
      <selection activeCell="B14" sqref="B14"/>
    </sheetView>
  </sheetViews>
  <sheetFormatPr defaultColWidth="9.140625" defaultRowHeight="15" x14ac:dyDescent="0.25"/>
  <cols>
    <col min="1" max="1" width="6.140625" style="72" customWidth="1"/>
    <col min="2" max="2" width="109.28515625" style="72" customWidth="1"/>
    <col min="3" max="16384" width="9.140625" style="72"/>
  </cols>
  <sheetData>
    <row r="1" spans="1:2" x14ac:dyDescent="0.25">
      <c r="A1" s="74" t="s">
        <v>50</v>
      </c>
      <c r="B1" s="74"/>
    </row>
    <row r="2" spans="1:2" ht="18.75" x14ac:dyDescent="0.25">
      <c r="A2" s="75"/>
      <c r="B2" s="146" t="s">
        <v>165</v>
      </c>
    </row>
    <row r="3" spans="1:2" ht="30" x14ac:dyDescent="0.25">
      <c r="A3" s="76">
        <v>1</v>
      </c>
      <c r="B3" s="145" t="s">
        <v>237</v>
      </c>
    </row>
    <row r="4" spans="1:2" ht="30" x14ac:dyDescent="0.25">
      <c r="A4" s="76">
        <v>2</v>
      </c>
      <c r="B4" s="77" t="s">
        <v>163</v>
      </c>
    </row>
    <row r="5" spans="1:2" ht="30" x14ac:dyDescent="0.25">
      <c r="A5" s="76">
        <v>3</v>
      </c>
      <c r="B5" s="77" t="s">
        <v>164</v>
      </c>
    </row>
    <row r="6" spans="1:2" ht="30" x14ac:dyDescent="0.25">
      <c r="A6" s="76">
        <v>4</v>
      </c>
      <c r="B6" s="77" t="s">
        <v>233</v>
      </c>
    </row>
    <row r="7" spans="1:2" ht="45" x14ac:dyDescent="0.25">
      <c r="A7" s="76">
        <v>5</v>
      </c>
      <c r="B7" s="77" t="s">
        <v>234</v>
      </c>
    </row>
    <row r="8" spans="1:2" ht="45" x14ac:dyDescent="0.25">
      <c r="A8" s="76">
        <v>6</v>
      </c>
      <c r="B8" s="77" t="s">
        <v>235</v>
      </c>
    </row>
    <row r="9" spans="1:2" x14ac:dyDescent="0.25">
      <c r="A9" s="76">
        <v>7</v>
      </c>
      <c r="B9" s="77" t="s">
        <v>239</v>
      </c>
    </row>
    <row r="10" spans="1:2" x14ac:dyDescent="0.25">
      <c r="A10" s="76"/>
      <c r="B10" s="77"/>
    </row>
    <row r="11" spans="1:2" ht="18.75" x14ac:dyDescent="0.25">
      <c r="A11" s="75"/>
      <c r="B11" s="146" t="s">
        <v>166</v>
      </c>
    </row>
    <row r="12" spans="1:2" x14ac:dyDescent="0.25">
      <c r="A12" s="76">
        <v>8</v>
      </c>
      <c r="B12" s="147" t="s">
        <v>162</v>
      </c>
    </row>
    <row r="13" spans="1:2" x14ac:dyDescent="0.25">
      <c r="A13" s="76">
        <v>9</v>
      </c>
      <c r="B13" s="77" t="s">
        <v>196</v>
      </c>
    </row>
    <row r="14" spans="1:2" x14ac:dyDescent="0.25">
      <c r="A14" s="76">
        <v>10</v>
      </c>
      <c r="B14" s="147" t="s">
        <v>167</v>
      </c>
    </row>
    <row r="15" spans="1:2" ht="30" x14ac:dyDescent="0.25">
      <c r="A15" s="76">
        <v>11</v>
      </c>
      <c r="B15" s="77" t="s">
        <v>236</v>
      </c>
    </row>
    <row r="16" spans="1:2" ht="45" x14ac:dyDescent="0.25">
      <c r="A16" s="76">
        <v>12</v>
      </c>
      <c r="B16" s="77" t="s">
        <v>238</v>
      </c>
    </row>
    <row r="17" spans="2:2" x14ac:dyDescent="0.25">
      <c r="B17" s="73"/>
    </row>
    <row r="18" spans="2:2" x14ac:dyDescent="0.25">
      <c r="B18" s="73"/>
    </row>
    <row r="19" spans="2:2" x14ac:dyDescent="0.25">
      <c r="B19" s="73"/>
    </row>
    <row r="20" spans="2:2" x14ac:dyDescent="0.25">
      <c r="B20" s="73"/>
    </row>
    <row r="21" spans="2:2" x14ac:dyDescent="0.25">
      <c r="B21" s="73"/>
    </row>
    <row r="22" spans="2:2" x14ac:dyDescent="0.25">
      <c r="B22" s="73"/>
    </row>
    <row r="23" spans="2:2" x14ac:dyDescent="0.25">
      <c r="B23" s="73"/>
    </row>
    <row r="24" spans="2:2" x14ac:dyDescent="0.25">
      <c r="B24" s="73"/>
    </row>
    <row r="25" spans="2:2" x14ac:dyDescent="0.25">
      <c r="B25" s="73"/>
    </row>
  </sheetData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57"/>
  <sheetViews>
    <sheetView tabSelected="1" topLeftCell="A46" zoomScaleNormal="100" workbookViewId="0">
      <selection activeCell="D51" sqref="D51"/>
    </sheetView>
  </sheetViews>
  <sheetFormatPr defaultColWidth="9.140625" defaultRowHeight="15.75" x14ac:dyDescent="0.25"/>
  <cols>
    <col min="1" max="1" width="7.28515625" style="43" customWidth="1"/>
    <col min="2" max="2" width="81.42578125" style="45" customWidth="1"/>
    <col min="3" max="3" width="6.5703125" style="45" hidden="1" customWidth="1"/>
    <col min="4" max="5" width="30.140625" style="27" customWidth="1"/>
    <col min="6" max="6" width="44.85546875" style="31" customWidth="1"/>
    <col min="7" max="7" width="7.140625" style="31" hidden="1" customWidth="1"/>
    <col min="8" max="16384" width="9.140625" style="27"/>
  </cols>
  <sheetData>
    <row r="1" spans="1:7" ht="63" customHeight="1" x14ac:dyDescent="0.25">
      <c r="A1" s="148" t="s">
        <v>202</v>
      </c>
      <c r="B1" s="148"/>
      <c r="C1" s="149"/>
      <c r="D1" s="149"/>
      <c r="E1" s="149"/>
      <c r="F1" s="61" t="str">
        <f>IF(G1&gt;0,"ВНИМАНИЕ!!! Имеются  ошибки заполнения, смотрите комментарии!!!","")</f>
        <v/>
      </c>
      <c r="G1" s="26">
        <f>SUM(G2:G56)</f>
        <v>0</v>
      </c>
    </row>
    <row r="2" spans="1:7" x14ac:dyDescent="0.25">
      <c r="A2" s="120"/>
      <c r="B2" s="121" t="s">
        <v>153</v>
      </c>
      <c r="C2" s="119" t="s">
        <v>158</v>
      </c>
      <c r="D2" s="150" t="s">
        <v>240</v>
      </c>
      <c r="E2" s="150"/>
      <c r="F2" s="33" t="str">
        <f>IF(D2&lt;&gt;"","","Поле обязательное для заполнения")</f>
        <v/>
      </c>
      <c r="G2" s="54" t="str">
        <f>IF(F2&lt;&gt;"",1,"")</f>
        <v/>
      </c>
    </row>
    <row r="3" spans="1:7" x14ac:dyDescent="0.25">
      <c r="A3" s="120"/>
      <c r="B3" s="121" t="s">
        <v>154</v>
      </c>
      <c r="C3" s="122" t="s">
        <v>159</v>
      </c>
      <c r="D3" s="151" t="s">
        <v>241</v>
      </c>
      <c r="E3" s="151"/>
      <c r="F3" s="33" t="str">
        <f>IF(D3&lt;&gt;"","","Поле обязательное для заполнения")</f>
        <v/>
      </c>
      <c r="G3" s="54" t="str">
        <f>IF(F3&lt;&gt;"",1,"")</f>
        <v/>
      </c>
    </row>
    <row r="4" spans="1:7" ht="63" x14ac:dyDescent="0.25">
      <c r="A4" s="28" t="s">
        <v>14</v>
      </c>
      <c r="B4" s="29" t="s">
        <v>15</v>
      </c>
      <c r="C4" s="29"/>
      <c r="D4" s="30" t="s">
        <v>88</v>
      </c>
      <c r="E4" s="30" t="s">
        <v>89</v>
      </c>
    </row>
    <row r="5" spans="1:7" x14ac:dyDescent="0.25">
      <c r="A5" s="28" t="s">
        <v>17</v>
      </c>
      <c r="B5" s="29">
        <v>2</v>
      </c>
      <c r="C5" s="29">
        <v>3</v>
      </c>
      <c r="D5" s="28" t="s">
        <v>18</v>
      </c>
      <c r="E5" s="28" t="s">
        <v>82</v>
      </c>
    </row>
    <row r="6" spans="1:7" ht="31.5" x14ac:dyDescent="0.25">
      <c r="A6" s="32" t="s">
        <v>0</v>
      </c>
      <c r="B6" s="58" t="s">
        <v>90</v>
      </c>
      <c r="C6" s="48" t="s">
        <v>17</v>
      </c>
      <c r="D6" s="63">
        <v>29</v>
      </c>
      <c r="E6" s="63">
        <v>4</v>
      </c>
      <c r="F6" s="33" t="str">
        <f>IF(SUM(D6:E6)&gt;0,"","Поле обязательное для заполнения")</f>
        <v/>
      </c>
      <c r="G6" s="54" t="str">
        <f t="shared" ref="G6:G56" si="0">IF(F6&lt;&gt;"",1,"")</f>
        <v/>
      </c>
    </row>
    <row r="7" spans="1:7" ht="16.5" thickBot="1" x14ac:dyDescent="0.3">
      <c r="A7" s="34" t="s">
        <v>42</v>
      </c>
      <c r="B7" s="58" t="s">
        <v>91</v>
      </c>
      <c r="C7" s="49" t="s">
        <v>103</v>
      </c>
      <c r="D7" s="64">
        <v>9</v>
      </c>
      <c r="E7" s="66">
        <v>1</v>
      </c>
      <c r="F7" s="33" t="str">
        <f>IF(SUM(D7:E7)&gt;0,"","Поле обязательное для заполнения")</f>
        <v/>
      </c>
      <c r="G7" s="54" t="str">
        <f t="shared" si="0"/>
        <v/>
      </c>
    </row>
    <row r="8" spans="1:7" ht="47.25" x14ac:dyDescent="0.25">
      <c r="A8" s="35" t="s">
        <v>1</v>
      </c>
      <c r="B8" s="59" t="s">
        <v>188</v>
      </c>
      <c r="C8" s="50" t="s">
        <v>104</v>
      </c>
      <c r="D8" s="65"/>
      <c r="E8" s="67"/>
      <c r="F8" s="33"/>
      <c r="G8" s="54" t="str">
        <f t="shared" si="0"/>
        <v/>
      </c>
    </row>
    <row r="9" spans="1:7" x14ac:dyDescent="0.25">
      <c r="A9" s="36" t="s">
        <v>2</v>
      </c>
      <c r="B9" s="91" t="s">
        <v>171</v>
      </c>
      <c r="C9" s="55" t="s">
        <v>18</v>
      </c>
      <c r="D9" s="56" t="str">
        <f>IF(D8=1,D6,"")</f>
        <v/>
      </c>
      <c r="E9" s="57" t="str">
        <f>IF(E8&gt;0,E6,"")</f>
        <v/>
      </c>
      <c r="F9" s="33"/>
      <c r="G9" s="54" t="str">
        <f t="shared" si="0"/>
        <v/>
      </c>
    </row>
    <row r="10" spans="1:7" x14ac:dyDescent="0.25">
      <c r="A10" s="36" t="s">
        <v>25</v>
      </c>
      <c r="B10" s="92" t="s">
        <v>172</v>
      </c>
      <c r="C10" s="48" t="s">
        <v>82</v>
      </c>
      <c r="D10" s="68"/>
      <c r="E10" s="69"/>
      <c r="F10" s="33"/>
      <c r="G10" s="54" t="str">
        <f t="shared" si="0"/>
        <v/>
      </c>
    </row>
    <row r="11" spans="1:7" x14ac:dyDescent="0.25">
      <c r="A11" s="36" t="s">
        <v>26</v>
      </c>
      <c r="B11" s="91" t="s">
        <v>173</v>
      </c>
      <c r="C11" s="48" t="s">
        <v>105</v>
      </c>
      <c r="D11" s="56" t="str">
        <f>IF(D10=1,D6,"")</f>
        <v/>
      </c>
      <c r="E11" s="57" t="str">
        <f>IF(E10&gt;0,E6,"")</f>
        <v/>
      </c>
      <c r="F11" s="33"/>
      <c r="G11" s="54" t="str">
        <f t="shared" si="0"/>
        <v/>
      </c>
    </row>
    <row r="12" spans="1:7" x14ac:dyDescent="0.25">
      <c r="A12" s="36" t="s">
        <v>168</v>
      </c>
      <c r="B12" s="92" t="s">
        <v>174</v>
      </c>
      <c r="C12" s="48" t="s">
        <v>106</v>
      </c>
      <c r="D12" s="68"/>
      <c r="E12" s="69"/>
      <c r="F12" s="33"/>
      <c r="G12" s="54" t="str">
        <f t="shared" si="0"/>
        <v/>
      </c>
    </row>
    <row r="13" spans="1:7" x14ac:dyDescent="0.25">
      <c r="A13" s="36" t="s">
        <v>169</v>
      </c>
      <c r="B13" s="91" t="s">
        <v>173</v>
      </c>
      <c r="C13" s="48" t="s">
        <v>107</v>
      </c>
      <c r="D13" s="56" t="str">
        <f>IF(D12=1,D6,"")</f>
        <v/>
      </c>
      <c r="E13" s="57" t="str">
        <f>IF(E12&gt;0,E6,"")</f>
        <v/>
      </c>
      <c r="F13" s="33"/>
      <c r="G13" s="54" t="str">
        <f t="shared" si="0"/>
        <v/>
      </c>
    </row>
    <row r="14" spans="1:7" ht="31.5" x14ac:dyDescent="0.25">
      <c r="A14" s="36" t="s">
        <v>3</v>
      </c>
      <c r="B14" s="81" t="s">
        <v>170</v>
      </c>
      <c r="C14" s="48" t="s">
        <v>108</v>
      </c>
      <c r="D14" s="68"/>
      <c r="E14" s="69"/>
      <c r="F14" s="33" t="str">
        <f>IF(OR(AND(D14=1,OR(D15=0,D18=0)),AND(E14=1,OR(E15=0,E18=0))),"Необходимо заполнить п. 3.1.1, 3.1.2, 3.2.1 или 3.2.2","")</f>
        <v/>
      </c>
      <c r="G14" s="54" t="str">
        <f t="shared" si="0"/>
        <v/>
      </c>
    </row>
    <row r="15" spans="1:7" ht="31.5" x14ac:dyDescent="0.25">
      <c r="A15" s="36" t="s">
        <v>4</v>
      </c>
      <c r="B15" s="81" t="s">
        <v>175</v>
      </c>
      <c r="C15" s="48" t="s">
        <v>109</v>
      </c>
      <c r="D15" s="56">
        <f>SUM(D16:D17)</f>
        <v>0</v>
      </c>
      <c r="E15" s="57">
        <f>SUM(E16:E17)</f>
        <v>0</v>
      </c>
      <c r="F15" s="33" t="str">
        <f>IF(AND(SUM(D15:E15)&gt;0,AND(D14=0,E14=0)),"В п.3 не указан факт наличия закрытых классов/групп","")</f>
        <v/>
      </c>
      <c r="G15" s="54" t="str">
        <f t="shared" si="0"/>
        <v/>
      </c>
    </row>
    <row r="16" spans="1:7" x14ac:dyDescent="0.25">
      <c r="A16" s="36" t="s">
        <v>19</v>
      </c>
      <c r="B16" s="93" t="s">
        <v>176</v>
      </c>
      <c r="C16" s="48" t="s">
        <v>110</v>
      </c>
      <c r="D16" s="68"/>
      <c r="E16" s="69"/>
      <c r="F16" s="33" t="str">
        <f>IF(AND(E19=0,E16&gt;0),"Требуется заполнение п.3.2.1",IF(AND(E16&gt;0,Воспитанники!B4&lt;&gt;E16),"Требуется корректировка листа Воспитанники",""))</f>
        <v/>
      </c>
      <c r="G16" s="54" t="str">
        <f t="shared" si="0"/>
        <v/>
      </c>
    </row>
    <row r="17" spans="1:7" x14ac:dyDescent="0.25">
      <c r="A17" s="36" t="s">
        <v>20</v>
      </c>
      <c r="B17" s="93" t="s">
        <v>177</v>
      </c>
      <c r="C17" s="48" t="s">
        <v>111</v>
      </c>
      <c r="D17" s="68"/>
      <c r="E17" s="69"/>
      <c r="F17" s="33" t="str">
        <f>IF(OR(AND(SUM(D16:E16)&gt;0,SUM(D19:E19)=0),AND(SUM(D17:E17)&gt;0,SUM(D20:E20)=0)),"Требуется заполнение п.3.2.1 или 3.2.2","")</f>
        <v/>
      </c>
      <c r="G17" s="54" t="str">
        <f t="shared" si="0"/>
        <v/>
      </c>
    </row>
    <row r="18" spans="1:7" ht="31.5" x14ac:dyDescent="0.25">
      <c r="A18" s="36" t="s">
        <v>5</v>
      </c>
      <c r="B18" s="81" t="s">
        <v>178</v>
      </c>
      <c r="C18" s="48" t="s">
        <v>112</v>
      </c>
      <c r="D18" s="56">
        <f>SUM(D19:D20)</f>
        <v>0</v>
      </c>
      <c r="E18" s="57">
        <f>SUM(E19:E20)</f>
        <v>0</v>
      </c>
      <c r="F18" s="33" t="str">
        <f>IF(AND(SUM(D18:E18)&gt;0,AND(D14=0,E14=0)),"В п.3 не указан факт наличия закрытых классов/групп","")</f>
        <v/>
      </c>
      <c r="G18" s="54" t="str">
        <f t="shared" si="0"/>
        <v/>
      </c>
    </row>
    <row r="19" spans="1:7" x14ac:dyDescent="0.25">
      <c r="A19" s="36" t="s">
        <v>21</v>
      </c>
      <c r="B19" s="93" t="s">
        <v>179</v>
      </c>
      <c r="C19" s="48" t="s">
        <v>113</v>
      </c>
      <c r="D19" s="68"/>
      <c r="E19" s="69"/>
      <c r="F19" s="33" t="str">
        <f>IF(AND(E16=0,E19&gt;0),"Требуется заполнение п.3.1.1",IF(AND(E19&gt;0,Воспитанники!C4&lt;&gt;E19),"Требуется корректировка листа Воспитанники",""))</f>
        <v/>
      </c>
      <c r="G19" s="54" t="str">
        <f t="shared" si="0"/>
        <v/>
      </c>
    </row>
    <row r="20" spans="1:7" x14ac:dyDescent="0.25">
      <c r="A20" s="36" t="s">
        <v>22</v>
      </c>
      <c r="B20" s="93" t="s">
        <v>180</v>
      </c>
      <c r="C20" s="48" t="s">
        <v>114</v>
      </c>
      <c r="D20" s="68"/>
      <c r="E20" s="69"/>
      <c r="F20" s="33" t="str">
        <f>IF(OR(AND(SUM(D19:E19)&gt;0,SUM(D16:E16)=0),AND(SUM(D20:E20)&gt;0,SUM(D17:E17)=0)),"Требуется заполнение п.3.1.1 или 3.1.2","")</f>
        <v/>
      </c>
      <c r="G20" s="54" t="str">
        <f t="shared" si="0"/>
        <v/>
      </c>
    </row>
    <row r="21" spans="1:7" ht="31.5" x14ac:dyDescent="0.25">
      <c r="A21" s="36" t="s">
        <v>6</v>
      </c>
      <c r="B21" s="82" t="s">
        <v>206</v>
      </c>
      <c r="C21" s="48" t="s">
        <v>115</v>
      </c>
      <c r="D21" s="56">
        <f>SUM(D22,D24)</f>
        <v>0</v>
      </c>
      <c r="E21" s="57">
        <f>SUM(E22,E24)</f>
        <v>0</v>
      </c>
      <c r="F21" s="33"/>
      <c r="G21" s="54" t="str">
        <f t="shared" si="0"/>
        <v/>
      </c>
    </row>
    <row r="22" spans="1:7" x14ac:dyDescent="0.25">
      <c r="A22" s="36" t="s">
        <v>43</v>
      </c>
      <c r="B22" s="82" t="s">
        <v>181</v>
      </c>
      <c r="C22" s="48" t="s">
        <v>116</v>
      </c>
      <c r="D22" s="68"/>
      <c r="E22" s="69"/>
      <c r="F22" s="33"/>
      <c r="G22" s="54" t="str">
        <f t="shared" si="0"/>
        <v/>
      </c>
    </row>
    <row r="23" spans="1:7" x14ac:dyDescent="0.25">
      <c r="A23" s="36" t="s">
        <v>44</v>
      </c>
      <c r="B23" s="82" t="s">
        <v>182</v>
      </c>
      <c r="C23" s="48" t="s">
        <v>117</v>
      </c>
      <c r="D23" s="68"/>
      <c r="E23" s="69"/>
      <c r="F23" s="33"/>
      <c r="G23" s="54" t="str">
        <f t="shared" si="0"/>
        <v/>
      </c>
    </row>
    <row r="24" spans="1:7" x14ac:dyDescent="0.25">
      <c r="A24" s="36" t="s">
        <v>45</v>
      </c>
      <c r="B24" s="82" t="s">
        <v>183</v>
      </c>
      <c r="C24" s="48" t="s">
        <v>118</v>
      </c>
      <c r="D24" s="68"/>
      <c r="E24" s="69"/>
      <c r="F24" s="33" t="str">
        <f>IF(OR(AND(SUM(D24:E24)&gt;0,Сотрудники!C4&lt;&gt;SUM(D24:E24)),AND(SUM(D24:E24)=0,Сотрудники!C4&gt;0)),"Требуется корректировка Листа Сотрудники (Столбец C)","")</f>
        <v/>
      </c>
      <c r="G24" s="54" t="str">
        <f t="shared" si="0"/>
        <v/>
      </c>
    </row>
    <row r="25" spans="1:7" x14ac:dyDescent="0.25">
      <c r="A25" s="36" t="s">
        <v>46</v>
      </c>
      <c r="B25" s="82" t="s">
        <v>182</v>
      </c>
      <c r="C25" s="48" t="s">
        <v>119</v>
      </c>
      <c r="D25" s="68"/>
      <c r="E25" s="69"/>
      <c r="F25" s="33" t="str">
        <f>IF(SUM(D25:E25)&gt;SUM(D24:E24),"Количество госпитализированных больше чем заболевших",IF(OR(AND(SUM(D25:E25)&gt;0,Сотрудники!D4&lt;&gt;SUM(D25:E25)),AND(SUM(D25:E25)=0,Сотрудники!D4&gt;0)),"Требуется корректировка Листа Сотрудники (Столбец D)",""))</f>
        <v/>
      </c>
      <c r="G25" s="54" t="str">
        <f t="shared" si="0"/>
        <v/>
      </c>
    </row>
    <row r="26" spans="1:7" ht="18.75" customHeight="1" x14ac:dyDescent="0.25">
      <c r="A26" s="36" t="s">
        <v>7</v>
      </c>
      <c r="B26" s="82" t="s">
        <v>205</v>
      </c>
      <c r="C26" s="48" t="s">
        <v>120</v>
      </c>
      <c r="D26" s="56">
        <f>SUM(D27,D28)</f>
        <v>0</v>
      </c>
      <c r="E26" s="57">
        <f>SUM(E27,E28)</f>
        <v>0</v>
      </c>
      <c r="F26" s="33"/>
      <c r="G26" s="54" t="str">
        <f t="shared" si="0"/>
        <v/>
      </c>
    </row>
    <row r="27" spans="1:7" x14ac:dyDescent="0.25">
      <c r="A27" s="36" t="s">
        <v>47</v>
      </c>
      <c r="B27" s="82" t="s">
        <v>181</v>
      </c>
      <c r="C27" s="48" t="s">
        <v>121</v>
      </c>
      <c r="D27" s="68"/>
      <c r="E27" s="69"/>
      <c r="F27" s="33"/>
      <c r="G27" s="54" t="str">
        <f t="shared" si="0"/>
        <v/>
      </c>
    </row>
    <row r="28" spans="1:7" x14ac:dyDescent="0.25">
      <c r="A28" s="36" t="s">
        <v>48</v>
      </c>
      <c r="B28" s="82" t="s">
        <v>183</v>
      </c>
      <c r="C28" s="48" t="s">
        <v>122</v>
      </c>
      <c r="D28" s="68"/>
      <c r="E28" s="69"/>
      <c r="F28" s="33" t="str">
        <f>IF(OR(AND(SUM(D28:E28)&gt;0,Сотрудники!E4&lt;&gt;SUM(D28:E28)),AND(SUM(D28:E28)=0,Сотрудники!E4&gt;0)),"Требуется корректировка Листа Сотрудники (Столбец E)","")</f>
        <v/>
      </c>
      <c r="G28" s="54" t="str">
        <f t="shared" si="0"/>
        <v/>
      </c>
    </row>
    <row r="29" spans="1:7" ht="31.5" x14ac:dyDescent="0.25">
      <c r="A29" s="36" t="s">
        <v>208</v>
      </c>
      <c r="B29" s="82" t="s">
        <v>199</v>
      </c>
      <c r="C29" s="48" t="s">
        <v>123</v>
      </c>
      <c r="D29" s="68"/>
      <c r="E29" s="69"/>
      <c r="F29" s="33" t="str">
        <f>IF(AND(SUM(D21,E21,D26,E26)&gt;0,CONCATENATE(D29,E29)=""),"Необходимо ввести реквизиты всех актуальных предписаний или написать пояснение","")</f>
        <v/>
      </c>
      <c r="G29" s="54" t="str">
        <f t="shared" si="0"/>
        <v/>
      </c>
    </row>
    <row r="30" spans="1:7" ht="32.25" thickBot="1" x14ac:dyDescent="0.3">
      <c r="A30" s="37" t="s">
        <v>209</v>
      </c>
      <c r="B30" s="83" t="s">
        <v>81</v>
      </c>
      <c r="C30" s="51" t="s">
        <v>124</v>
      </c>
      <c r="D30" s="66"/>
      <c r="E30" s="70"/>
      <c r="F30" s="33"/>
      <c r="G30" s="54" t="str">
        <f t="shared" si="0"/>
        <v/>
      </c>
    </row>
    <row r="31" spans="1:7" ht="31.5" x14ac:dyDescent="0.25">
      <c r="A31" s="36" t="s">
        <v>8</v>
      </c>
      <c r="B31" s="91" t="s">
        <v>207</v>
      </c>
      <c r="C31" s="48" t="s">
        <v>115</v>
      </c>
      <c r="D31" s="56">
        <f>SUM(D32,D33)</f>
        <v>0</v>
      </c>
      <c r="E31" s="57">
        <f>SUM(E32,E33)</f>
        <v>0</v>
      </c>
      <c r="F31" s="33"/>
      <c r="G31" s="54" t="str">
        <f t="shared" ref="G31:G33" si="1">IF(F31&lt;&gt;"",1,"")</f>
        <v/>
      </c>
    </row>
    <row r="32" spans="1:7" x14ac:dyDescent="0.25">
      <c r="A32" s="36" t="s">
        <v>210</v>
      </c>
      <c r="B32" s="91" t="s">
        <v>181</v>
      </c>
      <c r="C32" s="48" t="s">
        <v>116</v>
      </c>
      <c r="D32" s="68"/>
      <c r="E32" s="69"/>
      <c r="F32" s="33"/>
      <c r="G32" s="54" t="str">
        <f t="shared" si="1"/>
        <v/>
      </c>
    </row>
    <row r="33" spans="1:7" ht="16.5" thickBot="1" x14ac:dyDescent="0.3">
      <c r="A33" s="37" t="s">
        <v>211</v>
      </c>
      <c r="B33" s="144" t="s">
        <v>183</v>
      </c>
      <c r="C33" s="51" t="s">
        <v>118</v>
      </c>
      <c r="D33" s="66"/>
      <c r="E33" s="70"/>
      <c r="F33" s="33"/>
      <c r="G33" s="54" t="str">
        <f t="shared" si="1"/>
        <v/>
      </c>
    </row>
    <row r="34" spans="1:7" x14ac:dyDescent="0.25">
      <c r="A34" s="35" t="s">
        <v>9</v>
      </c>
      <c r="B34" s="84" t="s">
        <v>189</v>
      </c>
      <c r="C34" s="50" t="s">
        <v>125</v>
      </c>
      <c r="D34" s="65"/>
      <c r="E34" s="94" t="s">
        <v>16</v>
      </c>
      <c r="F34" s="33" t="str">
        <f>IF(SUM(D34)&gt;=1,IF(OR(SUM(D35)=0,SUM(D36,D38)=0),"Необходимо заполнить п. 8.1, 8.2 или 8.3",""),IF(AND(SUM(D34)=0,SUM(D35,D36,D38)&gt;0),"Не указан факт дистанционной форы, но имеются данные по классам или обучающимся",""))</f>
        <v/>
      </c>
      <c r="G34" s="54" t="str">
        <f t="shared" si="0"/>
        <v/>
      </c>
    </row>
    <row r="35" spans="1:7" ht="31.5" x14ac:dyDescent="0.25">
      <c r="A35" s="36" t="s">
        <v>10</v>
      </c>
      <c r="B35" s="85" t="s">
        <v>92</v>
      </c>
      <c r="C35" s="48" t="s">
        <v>126</v>
      </c>
      <c r="D35" s="68"/>
      <c r="E35" s="57" t="s">
        <v>16</v>
      </c>
      <c r="F35" s="33"/>
      <c r="G35" s="54" t="str">
        <f t="shared" si="0"/>
        <v/>
      </c>
    </row>
    <row r="36" spans="1:7" ht="31.5" x14ac:dyDescent="0.25">
      <c r="A36" s="36" t="s">
        <v>38</v>
      </c>
      <c r="B36" s="86" t="s">
        <v>102</v>
      </c>
      <c r="C36" s="48" t="s">
        <v>127</v>
      </c>
      <c r="D36" s="68"/>
      <c r="E36" s="57" t="s">
        <v>16</v>
      </c>
      <c r="F36" s="33" t="str">
        <f>IF(OR(AND(SUM(D36)&gt;0,Обучающиеся!B4&lt;&gt;SUM(D36)),AND(SUM(D36)=0,Обучающиеся!B4&gt;0)),"Требуется корректировка Листа Обучающиеся (Таблица 1)","")</f>
        <v/>
      </c>
      <c r="G36" s="54" t="str">
        <f t="shared" si="0"/>
        <v/>
      </c>
    </row>
    <row r="37" spans="1:7" ht="31.5" x14ac:dyDescent="0.25">
      <c r="A37" s="36" t="s">
        <v>39</v>
      </c>
      <c r="B37" s="87" t="s">
        <v>93</v>
      </c>
      <c r="C37" s="48" t="s">
        <v>128</v>
      </c>
      <c r="D37" s="68"/>
      <c r="E37" s="57" t="s">
        <v>16</v>
      </c>
      <c r="F37" s="33" t="str">
        <f>IF(AND(SUM(D36)&gt;0,SUM(D37)=0),"Необходимо заполнение п.8.2.1",IF(OR(AND(SUM(D37)&gt;0,Обучающиеся!E4&lt;&gt;SUM(D37)),AND(SUM(D37)=0,Обучающиеся!E4&gt;0)),"Требуется корректировка  п.8.2.1 или Листа Обучающиеся (Таблица 1)",""))</f>
        <v/>
      </c>
      <c r="G37" s="54" t="str">
        <f t="shared" si="0"/>
        <v/>
      </c>
    </row>
    <row r="38" spans="1:7" ht="31.5" x14ac:dyDescent="0.25">
      <c r="A38" s="36" t="s">
        <v>40</v>
      </c>
      <c r="B38" s="86" t="s">
        <v>94</v>
      </c>
      <c r="C38" s="48" t="s">
        <v>129</v>
      </c>
      <c r="D38" s="68"/>
      <c r="E38" s="57" t="s">
        <v>16</v>
      </c>
      <c r="F38" s="33" t="str">
        <f>IF(OR(AND(SUM(D38)&gt;0,Обучающиеся!C4&lt;&gt;SUM(D38)),AND(SUM(D38)=0,Обучающиеся!C4&gt;0)),"Требуется корректировка Листа Обучающиеся (Таблица 1)","")</f>
        <v/>
      </c>
      <c r="G38" s="54" t="str">
        <f t="shared" si="0"/>
        <v/>
      </c>
    </row>
    <row r="39" spans="1:7" ht="32.25" thickBot="1" x14ac:dyDescent="0.3">
      <c r="A39" s="37" t="s">
        <v>41</v>
      </c>
      <c r="B39" s="88" t="s">
        <v>95</v>
      </c>
      <c r="C39" s="51" t="s">
        <v>130</v>
      </c>
      <c r="D39" s="66"/>
      <c r="E39" s="95" t="s">
        <v>16</v>
      </c>
      <c r="F39" s="33" t="str">
        <f>IF(AND(SUM(D38)&gt;0,SUM(D39)=0),"Необходимо заполнение п.8.3.1",IF(OR(AND(SUM(D39)&gt;0,Обучающиеся!F4&lt;&gt;SUM(D39)),AND(SUM(D39)=0,Обучающиеся!F4&gt;0)),"Требуется корректировка Листа Обучающиеся (Таблица 1)",""))</f>
        <v/>
      </c>
      <c r="G39" s="54" t="str">
        <f t="shared" si="0"/>
        <v/>
      </c>
    </row>
    <row r="40" spans="1:7" ht="31.5" x14ac:dyDescent="0.25">
      <c r="A40" s="38" t="s">
        <v>11</v>
      </c>
      <c r="B40" s="79" t="s">
        <v>195</v>
      </c>
      <c r="C40" s="52" t="s">
        <v>131</v>
      </c>
      <c r="D40" s="68"/>
      <c r="E40" s="39" t="s">
        <v>16</v>
      </c>
      <c r="F40" s="33"/>
      <c r="G40" s="54" t="str">
        <f t="shared" si="0"/>
        <v/>
      </c>
    </row>
    <row r="41" spans="1:7" ht="31.5" x14ac:dyDescent="0.25">
      <c r="A41" s="40" t="s">
        <v>23</v>
      </c>
      <c r="B41" s="80" t="s">
        <v>96</v>
      </c>
      <c r="C41" s="53" t="s">
        <v>132</v>
      </c>
      <c r="D41" s="68"/>
      <c r="E41" s="41" t="s">
        <v>16</v>
      </c>
      <c r="F41" s="33"/>
      <c r="G41" s="54" t="str">
        <f t="shared" si="0"/>
        <v/>
      </c>
    </row>
    <row r="42" spans="1:7" x14ac:dyDescent="0.25">
      <c r="A42" s="40" t="s">
        <v>12</v>
      </c>
      <c r="B42" s="80" t="s">
        <v>190</v>
      </c>
      <c r="C42" s="53" t="s">
        <v>133</v>
      </c>
      <c r="D42" s="68"/>
      <c r="E42" s="68"/>
      <c r="F42" s="33"/>
      <c r="G42" s="54" t="str">
        <f t="shared" si="0"/>
        <v/>
      </c>
    </row>
    <row r="43" spans="1:7" x14ac:dyDescent="0.25">
      <c r="A43" s="40" t="s">
        <v>24</v>
      </c>
      <c r="B43" s="80" t="s">
        <v>97</v>
      </c>
      <c r="C43" s="53" t="s">
        <v>134</v>
      </c>
      <c r="D43" s="68"/>
      <c r="E43" s="68"/>
      <c r="F43" s="33"/>
      <c r="G43" s="54" t="str">
        <f t="shared" si="0"/>
        <v/>
      </c>
    </row>
    <row r="44" spans="1:7" x14ac:dyDescent="0.25">
      <c r="A44" s="40" t="s">
        <v>27</v>
      </c>
      <c r="B44" s="80" t="s">
        <v>98</v>
      </c>
      <c r="C44" s="53" t="s">
        <v>135</v>
      </c>
      <c r="D44" s="68"/>
      <c r="E44" s="68"/>
      <c r="F44" s="33"/>
      <c r="G44" s="54" t="str">
        <f t="shared" si="0"/>
        <v/>
      </c>
    </row>
    <row r="45" spans="1:7" ht="31.5" x14ac:dyDescent="0.25">
      <c r="A45" s="40" t="s">
        <v>13</v>
      </c>
      <c r="B45" s="89" t="s">
        <v>232</v>
      </c>
      <c r="C45" s="53" t="s">
        <v>136</v>
      </c>
      <c r="D45" s="68">
        <v>1</v>
      </c>
      <c r="E45" s="41" t="s">
        <v>16</v>
      </c>
      <c r="F45" s="33" t="str">
        <f>IF( AND(D45=1,OR(D8=1,D14=1,D34=1,D40=1,D42=1)),"Если организованы каникулы, то ошибка заполнения п. 2, 3, 8, 9 или 10","")</f>
        <v/>
      </c>
      <c r="G45" s="54" t="str">
        <f t="shared" si="0"/>
        <v/>
      </c>
    </row>
    <row r="46" spans="1:7" x14ac:dyDescent="0.25">
      <c r="A46" s="40" t="s">
        <v>28</v>
      </c>
      <c r="B46" s="90" t="s">
        <v>184</v>
      </c>
      <c r="C46" s="53" t="s">
        <v>137</v>
      </c>
      <c r="D46" s="56">
        <f>IF(D45=1,D6,"")</f>
        <v>29</v>
      </c>
      <c r="E46" s="41" t="s">
        <v>16</v>
      </c>
      <c r="F46" s="33"/>
      <c r="G46" s="54" t="str">
        <f t="shared" si="0"/>
        <v/>
      </c>
    </row>
    <row r="47" spans="1:7" x14ac:dyDescent="0.25">
      <c r="A47" s="40" t="s">
        <v>29</v>
      </c>
      <c r="B47" s="89" t="s">
        <v>99</v>
      </c>
      <c r="C47" s="53" t="s">
        <v>138</v>
      </c>
      <c r="D47" s="71"/>
      <c r="E47" s="41" t="s">
        <v>16</v>
      </c>
      <c r="F47" s="33"/>
      <c r="G47" s="54" t="str">
        <f t="shared" si="0"/>
        <v/>
      </c>
    </row>
    <row r="48" spans="1:7" x14ac:dyDescent="0.25">
      <c r="A48" s="40" t="s">
        <v>155</v>
      </c>
      <c r="B48" s="90" t="s">
        <v>100</v>
      </c>
      <c r="C48" s="48" t="s">
        <v>139</v>
      </c>
      <c r="D48" s="71"/>
      <c r="E48" s="41" t="s">
        <v>16</v>
      </c>
      <c r="F48" s="33"/>
      <c r="G48" s="54" t="str">
        <f t="shared" si="0"/>
        <v/>
      </c>
    </row>
    <row r="49" spans="1:7" ht="31.5" x14ac:dyDescent="0.25">
      <c r="A49" s="40" t="s">
        <v>30</v>
      </c>
      <c r="B49" s="85" t="s">
        <v>194</v>
      </c>
      <c r="C49" s="48" t="s">
        <v>140</v>
      </c>
      <c r="D49" s="68">
        <v>1</v>
      </c>
      <c r="E49" s="68">
        <v>1</v>
      </c>
      <c r="F49" s="33"/>
      <c r="G49" s="54" t="str">
        <f t="shared" si="0"/>
        <v/>
      </c>
    </row>
    <row r="50" spans="1:7" ht="31.5" x14ac:dyDescent="0.25">
      <c r="A50" s="42" t="s">
        <v>31</v>
      </c>
      <c r="B50" s="96" t="s">
        <v>101</v>
      </c>
      <c r="C50" s="41" t="s">
        <v>141</v>
      </c>
      <c r="D50" s="68">
        <v>29</v>
      </c>
      <c r="E50" s="68">
        <v>4</v>
      </c>
      <c r="F50" s="33"/>
      <c r="G50" s="54" t="str">
        <f t="shared" si="0"/>
        <v/>
      </c>
    </row>
    <row r="51" spans="1:7" x14ac:dyDescent="0.25">
      <c r="A51" s="42" t="s">
        <v>32</v>
      </c>
      <c r="B51" s="97" t="s">
        <v>185</v>
      </c>
      <c r="C51" s="41" t="s">
        <v>142</v>
      </c>
      <c r="D51" s="68">
        <v>29</v>
      </c>
      <c r="E51" s="68">
        <v>4</v>
      </c>
      <c r="F51" s="33"/>
      <c r="G51" s="54" t="str">
        <f t="shared" si="0"/>
        <v/>
      </c>
    </row>
    <row r="52" spans="1:7" ht="31.5" x14ac:dyDescent="0.25">
      <c r="A52" s="40" t="s">
        <v>33</v>
      </c>
      <c r="B52" s="78" t="s">
        <v>191</v>
      </c>
      <c r="C52" s="48" t="s">
        <v>143</v>
      </c>
      <c r="D52" s="68"/>
      <c r="E52" s="68"/>
      <c r="F52" s="33"/>
      <c r="G52" s="54" t="str">
        <f t="shared" si="0"/>
        <v/>
      </c>
    </row>
    <row r="53" spans="1:7" x14ac:dyDescent="0.25">
      <c r="A53" s="40" t="s">
        <v>34</v>
      </c>
      <c r="B53" s="78" t="s">
        <v>186</v>
      </c>
      <c r="C53" s="48" t="s">
        <v>144</v>
      </c>
      <c r="D53" s="56" t="str">
        <f>IF(D52=1,D6,"")</f>
        <v/>
      </c>
      <c r="E53" s="56" t="str">
        <f>IF(E52&gt;0,E6,"")</f>
        <v/>
      </c>
      <c r="F53" s="33"/>
      <c r="G53" s="54" t="str">
        <f t="shared" si="0"/>
        <v/>
      </c>
    </row>
    <row r="54" spans="1:7" x14ac:dyDescent="0.25">
      <c r="A54" s="40" t="s">
        <v>35</v>
      </c>
      <c r="B54" s="78" t="s">
        <v>192</v>
      </c>
      <c r="C54" s="48" t="s">
        <v>145</v>
      </c>
      <c r="D54" s="68"/>
      <c r="E54" s="68"/>
      <c r="F54" s="33"/>
      <c r="G54" s="54" t="str">
        <f t="shared" si="0"/>
        <v/>
      </c>
    </row>
    <row r="55" spans="1:7" x14ac:dyDescent="0.25">
      <c r="A55" s="40" t="s">
        <v>36</v>
      </c>
      <c r="B55" s="78" t="s">
        <v>187</v>
      </c>
      <c r="C55" s="48" t="s">
        <v>156</v>
      </c>
      <c r="D55" s="56" t="str">
        <f>IF(D54=1,D6,"")</f>
        <v/>
      </c>
      <c r="E55" s="56" t="str">
        <f>IF(E54&gt;0,E6,"")</f>
        <v/>
      </c>
      <c r="F55" s="33"/>
      <c r="G55" s="54" t="str">
        <f t="shared" si="0"/>
        <v/>
      </c>
    </row>
    <row r="56" spans="1:7" ht="47.25" x14ac:dyDescent="0.25">
      <c r="A56" s="40" t="s">
        <v>37</v>
      </c>
      <c r="B56" s="78" t="s">
        <v>193</v>
      </c>
      <c r="C56" s="48" t="s">
        <v>157</v>
      </c>
      <c r="D56" s="68"/>
      <c r="E56" s="68"/>
      <c r="F56" s="33"/>
      <c r="G56" s="54" t="str">
        <f t="shared" si="0"/>
        <v/>
      </c>
    </row>
    <row r="57" spans="1:7" x14ac:dyDescent="0.25">
      <c r="B57" s="44"/>
      <c r="C57" s="44"/>
    </row>
  </sheetData>
  <sheetProtection sheet="1" objects="1" scenarios="1"/>
  <mergeCells count="3">
    <mergeCell ref="A1:E1"/>
    <mergeCell ref="D2:E2"/>
    <mergeCell ref="D3:E3"/>
  </mergeCells>
  <dataValidations count="1">
    <dataValidation type="list" showInputMessage="1" showErrorMessage="1" errorTitle="Ошибка" error="Введите цифру 1, если Да, или 0 - если Нет_x000a_" sqref="D56:E56 D52:E52 D10:E10 D54:E54 D12:E12 D14:E14 D8:E8 D45 D42:E42 D40 D49 D34">
      <formula1>"1,0"</formula1>
    </dataValidation>
  </dataValidations>
  <pageMargins left="0.7" right="0.7" top="0.75" bottom="0.75" header="0.3" footer="0.3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E43"/>
  <sheetViews>
    <sheetView zoomScaleNormal="100" workbookViewId="0">
      <selection activeCell="C6" sqref="C6"/>
    </sheetView>
  </sheetViews>
  <sheetFormatPr defaultRowHeight="15" x14ac:dyDescent="0.25"/>
  <cols>
    <col min="1" max="1" width="3.140625" bestFit="1" customWidth="1"/>
    <col min="2" max="2" width="61.5703125" bestFit="1" customWidth="1"/>
    <col min="3" max="3" width="17" style="1" customWidth="1"/>
    <col min="4" max="4" width="26.140625" style="1" customWidth="1"/>
    <col min="5" max="5" width="18.5703125" style="1" customWidth="1"/>
  </cols>
  <sheetData>
    <row r="1" spans="1:5" ht="18.75" x14ac:dyDescent="0.3">
      <c r="B1" s="156" t="s">
        <v>203</v>
      </c>
      <c r="C1" s="156"/>
      <c r="D1" s="156"/>
      <c r="E1" s="156"/>
    </row>
    <row r="2" spans="1:5" ht="45" customHeight="1" x14ac:dyDescent="0.25">
      <c r="A2" s="152" t="s">
        <v>50</v>
      </c>
      <c r="B2" s="152" t="s">
        <v>51</v>
      </c>
      <c r="C2" s="154" t="s">
        <v>87</v>
      </c>
      <c r="D2" s="155"/>
      <c r="E2" s="157" t="s">
        <v>54</v>
      </c>
    </row>
    <row r="3" spans="1:5" x14ac:dyDescent="0.25">
      <c r="A3" s="153"/>
      <c r="B3" s="153"/>
      <c r="C3" s="6" t="s">
        <v>80</v>
      </c>
      <c r="D3" s="6" t="s">
        <v>79</v>
      </c>
      <c r="E3" s="158"/>
    </row>
    <row r="4" spans="1:5" x14ac:dyDescent="0.25">
      <c r="A4" s="2"/>
      <c r="B4" s="46" t="s">
        <v>52</v>
      </c>
      <c r="C4" s="47">
        <f>SUM(C5,C9,C41)</f>
        <v>0</v>
      </c>
      <c r="D4" s="47">
        <f t="shared" ref="D4:E4" si="0">SUM(D5,D9,D41)</f>
        <v>0</v>
      </c>
      <c r="E4" s="47">
        <f t="shared" si="0"/>
        <v>0</v>
      </c>
    </row>
    <row r="5" spans="1:5" ht="30" x14ac:dyDescent="0.25">
      <c r="A5" s="2">
        <v>1</v>
      </c>
      <c r="B5" s="4" t="s">
        <v>53</v>
      </c>
      <c r="C5" s="3">
        <f>SUM(C6:C8)</f>
        <v>0</v>
      </c>
      <c r="D5" s="3">
        <f t="shared" ref="D5:E5" si="1">SUM(D6:D8)</f>
        <v>0</v>
      </c>
      <c r="E5" s="3">
        <f t="shared" si="1"/>
        <v>0</v>
      </c>
    </row>
    <row r="6" spans="1:5" x14ac:dyDescent="0.25">
      <c r="A6" s="2">
        <v>2</v>
      </c>
      <c r="B6" s="2" t="s">
        <v>223</v>
      </c>
      <c r="C6" s="7"/>
      <c r="D6" s="7"/>
      <c r="E6" s="7"/>
    </row>
    <row r="7" spans="1:5" x14ac:dyDescent="0.25">
      <c r="A7" s="2">
        <v>3</v>
      </c>
      <c r="B7" s="2" t="s">
        <v>78</v>
      </c>
      <c r="C7" s="7"/>
      <c r="D7" s="7"/>
      <c r="E7" s="7"/>
    </row>
    <row r="8" spans="1:5" x14ac:dyDescent="0.25">
      <c r="A8" s="2">
        <v>4</v>
      </c>
      <c r="B8" s="2" t="s">
        <v>49</v>
      </c>
      <c r="C8" s="7"/>
      <c r="D8" s="7"/>
      <c r="E8" s="7"/>
    </row>
    <row r="9" spans="1:5" ht="30" x14ac:dyDescent="0.25">
      <c r="A9" s="2">
        <v>5</v>
      </c>
      <c r="B9" s="4" t="s">
        <v>150</v>
      </c>
      <c r="C9" s="3">
        <f>SUM(C10,C29:C40)</f>
        <v>0</v>
      </c>
      <c r="D9" s="3">
        <f>SUM(D10,D29:D40)</f>
        <v>0</v>
      </c>
      <c r="E9" s="3">
        <f>SUM(E10,E29:E40)</f>
        <v>0</v>
      </c>
    </row>
    <row r="10" spans="1:5" ht="30" x14ac:dyDescent="0.25">
      <c r="A10" s="2">
        <v>6</v>
      </c>
      <c r="B10" s="4" t="s">
        <v>151</v>
      </c>
      <c r="C10" s="3">
        <f>SUM(C11:C28)</f>
        <v>0</v>
      </c>
      <c r="D10" s="3">
        <f>SUM(D11:D28)</f>
        <v>0</v>
      </c>
      <c r="E10" s="3">
        <f>SUM(E11:E28)</f>
        <v>0</v>
      </c>
    </row>
    <row r="11" spans="1:5" x14ac:dyDescent="0.25">
      <c r="A11" s="2">
        <v>7</v>
      </c>
      <c r="B11" s="4" t="s">
        <v>152</v>
      </c>
      <c r="C11" s="7"/>
      <c r="D11" s="7"/>
      <c r="E11" s="7"/>
    </row>
    <row r="12" spans="1:5" x14ac:dyDescent="0.25">
      <c r="A12" s="2">
        <v>8</v>
      </c>
      <c r="B12" s="2" t="s">
        <v>55</v>
      </c>
      <c r="C12" s="7"/>
      <c r="D12" s="7"/>
      <c r="E12" s="7"/>
    </row>
    <row r="13" spans="1:5" x14ac:dyDescent="0.25">
      <c r="A13" s="2">
        <v>9</v>
      </c>
      <c r="B13" s="2" t="s">
        <v>56</v>
      </c>
      <c r="C13" s="7"/>
      <c r="D13" s="7"/>
      <c r="E13" s="7"/>
    </row>
    <row r="14" spans="1:5" x14ac:dyDescent="0.25">
      <c r="A14" s="2">
        <v>10</v>
      </c>
      <c r="B14" s="2" t="s">
        <v>57</v>
      </c>
      <c r="C14" s="7"/>
      <c r="D14" s="7"/>
      <c r="E14" s="7"/>
    </row>
    <row r="15" spans="1:5" x14ac:dyDescent="0.25">
      <c r="A15" s="2">
        <v>11</v>
      </c>
      <c r="B15" s="2" t="s">
        <v>58</v>
      </c>
      <c r="C15" s="7"/>
      <c r="D15" s="7"/>
      <c r="E15" s="7"/>
    </row>
    <row r="16" spans="1:5" x14ac:dyDescent="0.25">
      <c r="A16" s="2">
        <v>12</v>
      </c>
      <c r="B16" s="2" t="s">
        <v>59</v>
      </c>
      <c r="C16" s="7"/>
      <c r="D16" s="7"/>
      <c r="E16" s="7"/>
    </row>
    <row r="17" spans="1:5" x14ac:dyDescent="0.25">
      <c r="A17" s="2">
        <v>13</v>
      </c>
      <c r="B17" s="2" t="s">
        <v>60</v>
      </c>
      <c r="C17" s="7"/>
      <c r="D17" s="7"/>
      <c r="E17" s="7"/>
    </row>
    <row r="18" spans="1:5" x14ac:dyDescent="0.25">
      <c r="A18" s="2">
        <v>14</v>
      </c>
      <c r="B18" s="2" t="s">
        <v>61</v>
      </c>
      <c r="C18" s="7"/>
      <c r="D18" s="7"/>
      <c r="E18" s="7"/>
    </row>
    <row r="19" spans="1:5" x14ac:dyDescent="0.25">
      <c r="A19" s="2">
        <v>15</v>
      </c>
      <c r="B19" s="2" t="s">
        <v>62</v>
      </c>
      <c r="C19" s="7"/>
      <c r="D19" s="7"/>
      <c r="E19" s="7"/>
    </row>
    <row r="20" spans="1:5" x14ac:dyDescent="0.25">
      <c r="A20" s="2">
        <v>16</v>
      </c>
      <c r="B20" s="2" t="s">
        <v>63</v>
      </c>
      <c r="C20" s="7"/>
      <c r="D20" s="7"/>
      <c r="E20" s="7"/>
    </row>
    <row r="21" spans="1:5" x14ac:dyDescent="0.25">
      <c r="A21" s="2">
        <v>17</v>
      </c>
      <c r="B21" s="2" t="s">
        <v>64</v>
      </c>
      <c r="C21" s="7"/>
      <c r="D21" s="7"/>
      <c r="E21" s="7"/>
    </row>
    <row r="22" spans="1:5" x14ac:dyDescent="0.25">
      <c r="A22" s="2">
        <v>18</v>
      </c>
      <c r="B22" s="2" t="s">
        <v>65</v>
      </c>
      <c r="C22" s="7"/>
      <c r="D22" s="7"/>
      <c r="E22" s="7"/>
    </row>
    <row r="23" spans="1:5" x14ac:dyDescent="0.25">
      <c r="A23" s="2">
        <v>19</v>
      </c>
      <c r="B23" s="2" t="s">
        <v>66</v>
      </c>
      <c r="C23" s="7"/>
      <c r="D23" s="7"/>
      <c r="E23" s="7"/>
    </row>
    <row r="24" spans="1:5" x14ac:dyDescent="0.25">
      <c r="A24" s="2">
        <v>20</v>
      </c>
      <c r="B24" s="2" t="s">
        <v>67</v>
      </c>
      <c r="C24" s="7"/>
      <c r="D24" s="7"/>
      <c r="E24" s="7"/>
    </row>
    <row r="25" spans="1:5" x14ac:dyDescent="0.25">
      <c r="A25" s="2">
        <v>21</v>
      </c>
      <c r="B25" s="2" t="s">
        <v>68</v>
      </c>
      <c r="C25" s="7"/>
      <c r="D25" s="7"/>
      <c r="E25" s="7"/>
    </row>
    <row r="26" spans="1:5" x14ac:dyDescent="0.25">
      <c r="A26" s="2">
        <v>22</v>
      </c>
      <c r="B26" s="2" t="s">
        <v>69</v>
      </c>
      <c r="C26" s="7"/>
      <c r="D26" s="7"/>
      <c r="E26" s="7"/>
    </row>
    <row r="27" spans="1:5" x14ac:dyDescent="0.25">
      <c r="A27" s="2">
        <v>23</v>
      </c>
      <c r="B27" s="2" t="s">
        <v>70</v>
      </c>
      <c r="C27" s="7"/>
      <c r="D27" s="7"/>
      <c r="E27" s="7"/>
    </row>
    <row r="28" spans="1:5" x14ac:dyDescent="0.25">
      <c r="A28" s="2">
        <v>24</v>
      </c>
      <c r="B28" s="2" t="s">
        <v>71</v>
      </c>
      <c r="C28" s="7"/>
      <c r="D28" s="7"/>
      <c r="E28" s="7"/>
    </row>
    <row r="29" spans="1:5" x14ac:dyDescent="0.25">
      <c r="A29" s="2">
        <v>25</v>
      </c>
      <c r="B29" s="2" t="s">
        <v>147</v>
      </c>
      <c r="C29" s="7"/>
      <c r="D29" s="7"/>
      <c r="E29" s="7"/>
    </row>
    <row r="30" spans="1:5" x14ac:dyDescent="0.25">
      <c r="A30" s="2">
        <v>26</v>
      </c>
      <c r="B30" s="2" t="s">
        <v>148</v>
      </c>
      <c r="C30" s="7"/>
      <c r="D30" s="7"/>
      <c r="E30" s="7"/>
    </row>
    <row r="31" spans="1:5" x14ac:dyDescent="0.25">
      <c r="A31" s="2">
        <v>27</v>
      </c>
      <c r="B31" s="2" t="s">
        <v>72</v>
      </c>
      <c r="C31" s="7"/>
      <c r="D31" s="7"/>
      <c r="E31" s="7"/>
    </row>
    <row r="32" spans="1:5" x14ac:dyDescent="0.25">
      <c r="A32" s="2">
        <v>28</v>
      </c>
      <c r="B32" s="2" t="s">
        <v>73</v>
      </c>
      <c r="C32" s="7"/>
      <c r="D32" s="7"/>
      <c r="E32" s="7"/>
    </row>
    <row r="33" spans="1:5" x14ac:dyDescent="0.25">
      <c r="A33" s="2">
        <v>29</v>
      </c>
      <c r="B33" s="2" t="s">
        <v>74</v>
      </c>
      <c r="C33" s="7"/>
      <c r="D33" s="7"/>
      <c r="E33" s="7"/>
    </row>
    <row r="34" spans="1:5" x14ac:dyDescent="0.25">
      <c r="A34" s="2">
        <v>30</v>
      </c>
      <c r="B34" s="46" t="s">
        <v>75</v>
      </c>
      <c r="C34" s="7"/>
      <c r="D34" s="7"/>
      <c r="E34" s="7"/>
    </row>
    <row r="35" spans="1:5" x14ac:dyDescent="0.25">
      <c r="A35" s="2">
        <v>31</v>
      </c>
      <c r="B35" s="46" t="s">
        <v>220</v>
      </c>
      <c r="C35" s="7"/>
      <c r="D35" s="7"/>
      <c r="E35" s="7"/>
    </row>
    <row r="36" spans="1:5" x14ac:dyDescent="0.25">
      <c r="A36" s="2">
        <v>32</v>
      </c>
      <c r="B36" s="46" t="s">
        <v>221</v>
      </c>
      <c r="C36" s="7"/>
      <c r="D36" s="7"/>
      <c r="E36" s="7"/>
    </row>
    <row r="37" spans="1:5" x14ac:dyDescent="0.25">
      <c r="A37" s="2">
        <v>33</v>
      </c>
      <c r="B37" s="104" t="s">
        <v>160</v>
      </c>
      <c r="C37" s="7"/>
      <c r="D37" s="7"/>
      <c r="E37" s="7"/>
    </row>
    <row r="38" spans="1:5" x14ac:dyDescent="0.25">
      <c r="A38" s="2">
        <v>34</v>
      </c>
      <c r="B38" s="2" t="s">
        <v>76</v>
      </c>
      <c r="C38" s="7"/>
      <c r="D38" s="7"/>
      <c r="E38" s="7"/>
    </row>
    <row r="39" spans="1:5" x14ac:dyDescent="0.25">
      <c r="A39" s="2">
        <v>35</v>
      </c>
      <c r="B39" s="2" t="s">
        <v>77</v>
      </c>
      <c r="C39" s="7"/>
      <c r="D39" s="7"/>
      <c r="E39" s="7"/>
    </row>
    <row r="40" spans="1:5" x14ac:dyDescent="0.25">
      <c r="A40" s="2">
        <v>36</v>
      </c>
      <c r="B40" s="2" t="s">
        <v>149</v>
      </c>
      <c r="C40" s="7"/>
      <c r="D40" s="7"/>
      <c r="E40" s="7"/>
    </row>
    <row r="41" spans="1:5" ht="30" x14ac:dyDescent="0.25">
      <c r="A41" s="2">
        <v>37</v>
      </c>
      <c r="B41" s="4" t="s">
        <v>204</v>
      </c>
      <c r="C41" s="98">
        <f>SUM(C42:C43)</f>
        <v>0</v>
      </c>
      <c r="D41" s="98">
        <f t="shared" ref="D41:E41" si="2">SUM(D42:D43)</f>
        <v>0</v>
      </c>
      <c r="E41" s="98">
        <f t="shared" si="2"/>
        <v>0</v>
      </c>
    </row>
    <row r="42" spans="1:5" x14ac:dyDescent="0.25">
      <c r="A42" s="2">
        <v>38</v>
      </c>
      <c r="B42" s="4" t="s">
        <v>222</v>
      </c>
      <c r="C42" s="7"/>
      <c r="D42" s="7"/>
      <c r="E42" s="7"/>
    </row>
    <row r="43" spans="1:5" x14ac:dyDescent="0.25">
      <c r="A43" s="2">
        <v>39</v>
      </c>
      <c r="B43" s="4" t="s">
        <v>146</v>
      </c>
      <c r="C43" s="7"/>
      <c r="D43" s="7"/>
      <c r="E43" s="7"/>
    </row>
  </sheetData>
  <sheetProtection sheet="1" objects="1" scenarios="1"/>
  <mergeCells count="5">
    <mergeCell ref="A2:A3"/>
    <mergeCell ref="B2:B3"/>
    <mergeCell ref="C2:D2"/>
    <mergeCell ref="B1:E1"/>
    <mergeCell ref="E2:E3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Q55"/>
  <sheetViews>
    <sheetView zoomScaleNormal="100" workbookViewId="0">
      <selection activeCell="D5" sqref="D5"/>
    </sheetView>
  </sheetViews>
  <sheetFormatPr defaultColWidth="9.140625" defaultRowHeight="15" x14ac:dyDescent="0.25"/>
  <cols>
    <col min="1" max="1" width="6" style="100" bestFit="1" customWidth="1"/>
    <col min="2" max="3" width="6" style="100" customWidth="1"/>
    <col min="4" max="4" width="12.140625" style="99" customWidth="1"/>
    <col min="5" max="6" width="6" style="99" customWidth="1"/>
    <col min="7" max="7" width="38.140625" style="100" customWidth="1"/>
    <col min="8" max="8" width="13.140625" style="100" customWidth="1"/>
    <col min="9" max="9" width="13.28515625" style="100" customWidth="1"/>
    <col min="10" max="10" width="3.85546875" style="118" customWidth="1"/>
    <col min="11" max="11" width="10.28515625" style="100" customWidth="1"/>
    <col min="12" max="12" width="11.7109375" style="99" customWidth="1"/>
    <col min="13" max="13" width="44.28515625" style="100" customWidth="1"/>
    <col min="14" max="14" width="13.7109375" style="100" customWidth="1"/>
    <col min="15" max="15" width="12.7109375" style="100" customWidth="1"/>
    <col min="16" max="16" width="3.42578125" style="100" customWidth="1"/>
    <col min="17" max="17" width="0" style="100" hidden="1" customWidth="1"/>
    <col min="18" max="16384" width="9.140625" style="100"/>
  </cols>
  <sheetData>
    <row r="1" spans="1:17" ht="15.75" thickBot="1" x14ac:dyDescent="0.3">
      <c r="A1" s="99"/>
      <c r="B1" s="123" t="s">
        <v>83</v>
      </c>
      <c r="C1" s="123"/>
      <c r="D1" s="163" t="str">
        <f>IF(OR(COUNTA(D5:D54)&lt;&gt;COUNTA(E5:E54),COUNTA(D5:D54)&lt;&gt;COUNTA(B5:B54)),"Столбцы 'Класс', 'Вид разобщения' и 'Количество детей' не соответствуют друг другу","")</f>
        <v/>
      </c>
      <c r="E1" s="163"/>
      <c r="F1" s="163"/>
      <c r="G1" s="163"/>
      <c r="H1" s="163"/>
      <c r="I1" s="163"/>
      <c r="J1" s="115"/>
      <c r="K1" s="159" t="s">
        <v>218</v>
      </c>
      <c r="L1" s="159"/>
      <c r="M1" s="159"/>
      <c r="N1" s="159"/>
      <c r="O1" s="136" t="s">
        <v>84</v>
      </c>
    </row>
    <row r="2" spans="1:17" ht="33" customHeight="1" x14ac:dyDescent="0.25">
      <c r="B2" s="177" t="s">
        <v>216</v>
      </c>
      <c r="C2" s="178"/>
      <c r="D2" s="179"/>
      <c r="E2" s="179"/>
      <c r="F2" s="179"/>
      <c r="G2" s="179"/>
      <c r="H2" s="179"/>
      <c r="I2" s="180"/>
      <c r="J2" s="116"/>
      <c r="K2" s="177" t="s">
        <v>217</v>
      </c>
      <c r="L2" s="179"/>
      <c r="M2" s="179"/>
      <c r="N2" s="179"/>
      <c r="O2" s="180"/>
      <c r="Q2" s="100" t="s">
        <v>230</v>
      </c>
    </row>
    <row r="3" spans="1:17" ht="60.75" customHeight="1" x14ac:dyDescent="0.25">
      <c r="B3" s="174" t="s">
        <v>219</v>
      </c>
      <c r="C3" s="169"/>
      <c r="D3" s="102" t="s">
        <v>215</v>
      </c>
      <c r="E3" s="168" t="s">
        <v>85</v>
      </c>
      <c r="F3" s="169"/>
      <c r="G3" s="102" t="s">
        <v>198</v>
      </c>
      <c r="H3" s="102" t="s">
        <v>228</v>
      </c>
      <c r="I3" s="103" t="s">
        <v>229</v>
      </c>
      <c r="J3" s="117"/>
      <c r="K3" s="101" t="s">
        <v>161</v>
      </c>
      <c r="L3" s="102" t="s">
        <v>86</v>
      </c>
      <c r="M3" s="102" t="s">
        <v>197</v>
      </c>
      <c r="N3" s="102" t="s">
        <v>228</v>
      </c>
      <c r="O3" s="103" t="s">
        <v>229</v>
      </c>
      <c r="Q3" s="139" t="s">
        <v>231</v>
      </c>
    </row>
    <row r="4" spans="1:17" ht="15.75" thickBot="1" x14ac:dyDescent="0.3">
      <c r="A4" s="16" t="s">
        <v>52</v>
      </c>
      <c r="B4" s="124">
        <f>COUNTIF(D5:D54,"полностью")</f>
        <v>0</v>
      </c>
      <c r="C4" s="125">
        <f>COUNTIF(D5:D54,"частично")</f>
        <v>0</v>
      </c>
      <c r="D4" s="126"/>
      <c r="E4" s="127">
        <f>SUMIF(D5:D54,"полностью",E5:E54)</f>
        <v>0</v>
      </c>
      <c r="F4" s="127">
        <f>SUMIF(D5:D54,"частично",E5:E54)</f>
        <v>0</v>
      </c>
      <c r="G4" s="128"/>
      <c r="H4" s="129"/>
      <c r="I4" s="130"/>
      <c r="J4" s="117"/>
      <c r="K4" s="17">
        <f>COUNTIF(L5:L54,"&gt;0")</f>
        <v>0</v>
      </c>
      <c r="L4" s="6">
        <f>SUM(L5:L54)</f>
        <v>0</v>
      </c>
      <c r="M4" s="102"/>
      <c r="N4" s="102"/>
      <c r="O4" s="103"/>
    </row>
    <row r="5" spans="1:17" x14ac:dyDescent="0.25">
      <c r="A5" s="100">
        <v>1</v>
      </c>
      <c r="B5" s="175"/>
      <c r="C5" s="176"/>
      <c r="D5" s="131"/>
      <c r="E5" s="170"/>
      <c r="F5" s="171"/>
      <c r="G5" s="132"/>
      <c r="H5" s="133"/>
      <c r="I5" s="134"/>
      <c r="J5" s="143">
        <v>1</v>
      </c>
      <c r="K5" s="105"/>
      <c r="L5" s="106"/>
      <c r="M5" s="108"/>
      <c r="N5" s="109"/>
      <c r="O5" s="107"/>
    </row>
    <row r="6" spans="1:17" x14ac:dyDescent="0.25">
      <c r="A6" s="100">
        <v>2</v>
      </c>
      <c r="B6" s="172"/>
      <c r="C6" s="173"/>
      <c r="D6" s="106"/>
      <c r="E6" s="164"/>
      <c r="F6" s="165"/>
      <c r="G6" s="108"/>
      <c r="H6" s="109"/>
      <c r="I6" s="107"/>
      <c r="J6" s="143">
        <v>2</v>
      </c>
      <c r="K6" s="105"/>
      <c r="L6" s="106"/>
      <c r="M6" s="108"/>
      <c r="N6" s="109"/>
      <c r="O6" s="107"/>
    </row>
    <row r="7" spans="1:17" x14ac:dyDescent="0.25">
      <c r="A7" s="100">
        <v>3</v>
      </c>
      <c r="B7" s="172"/>
      <c r="C7" s="173"/>
      <c r="D7" s="106"/>
      <c r="E7" s="164"/>
      <c r="F7" s="165"/>
      <c r="G7" s="108"/>
      <c r="H7" s="109"/>
      <c r="I7" s="107"/>
      <c r="J7" s="143">
        <v>3</v>
      </c>
      <c r="K7" s="105"/>
      <c r="L7" s="106"/>
      <c r="M7" s="108"/>
      <c r="N7" s="109"/>
      <c r="O7" s="107"/>
    </row>
    <row r="8" spans="1:17" x14ac:dyDescent="0.25">
      <c r="A8" s="100">
        <v>4</v>
      </c>
      <c r="B8" s="172"/>
      <c r="C8" s="173"/>
      <c r="D8" s="106"/>
      <c r="E8" s="164"/>
      <c r="F8" s="165"/>
      <c r="G8" s="108"/>
      <c r="H8" s="109"/>
      <c r="I8" s="107"/>
      <c r="J8" s="143">
        <v>4</v>
      </c>
      <c r="K8" s="105"/>
      <c r="L8" s="106"/>
      <c r="M8" s="108"/>
      <c r="N8" s="109"/>
      <c r="O8" s="107"/>
    </row>
    <row r="9" spans="1:17" x14ac:dyDescent="0.25">
      <c r="A9" s="100">
        <v>5</v>
      </c>
      <c r="B9" s="172"/>
      <c r="C9" s="173"/>
      <c r="D9" s="106"/>
      <c r="E9" s="164"/>
      <c r="F9" s="165"/>
      <c r="G9" s="108"/>
      <c r="H9" s="109"/>
      <c r="I9" s="107"/>
      <c r="J9" s="143">
        <v>5</v>
      </c>
      <c r="K9" s="105"/>
      <c r="L9" s="106"/>
      <c r="M9" s="108"/>
      <c r="N9" s="109"/>
      <c r="O9" s="107"/>
    </row>
    <row r="10" spans="1:17" x14ac:dyDescent="0.25">
      <c r="A10" s="100">
        <v>6</v>
      </c>
      <c r="B10" s="172"/>
      <c r="C10" s="173"/>
      <c r="D10" s="106"/>
      <c r="E10" s="164"/>
      <c r="F10" s="165"/>
      <c r="G10" s="108"/>
      <c r="H10" s="109"/>
      <c r="I10" s="107"/>
      <c r="J10" s="143">
        <v>6</v>
      </c>
      <c r="K10" s="105"/>
      <c r="L10" s="106"/>
      <c r="M10" s="108"/>
      <c r="N10" s="109"/>
      <c r="O10" s="107"/>
    </row>
    <row r="11" spans="1:17" x14ac:dyDescent="0.25">
      <c r="A11" s="100">
        <v>7</v>
      </c>
      <c r="B11" s="172"/>
      <c r="C11" s="173"/>
      <c r="D11" s="106"/>
      <c r="E11" s="164"/>
      <c r="F11" s="165"/>
      <c r="G11" s="108"/>
      <c r="H11" s="109"/>
      <c r="I11" s="107"/>
      <c r="J11" s="143">
        <v>7</v>
      </c>
      <c r="K11" s="105"/>
      <c r="L11" s="106"/>
      <c r="M11" s="108"/>
      <c r="N11" s="109"/>
      <c r="O11" s="107"/>
    </row>
    <row r="12" spans="1:17" x14ac:dyDescent="0.25">
      <c r="A12" s="100">
        <v>8</v>
      </c>
      <c r="B12" s="172"/>
      <c r="C12" s="173"/>
      <c r="D12" s="106"/>
      <c r="E12" s="164"/>
      <c r="F12" s="165"/>
      <c r="G12" s="108"/>
      <c r="H12" s="109"/>
      <c r="I12" s="107"/>
      <c r="J12" s="143">
        <v>8</v>
      </c>
      <c r="K12" s="105"/>
      <c r="L12" s="106"/>
      <c r="M12" s="108"/>
      <c r="N12" s="109"/>
      <c r="O12" s="107"/>
    </row>
    <row r="13" spans="1:17" x14ac:dyDescent="0.25">
      <c r="A13" s="100">
        <v>9</v>
      </c>
      <c r="B13" s="172"/>
      <c r="C13" s="173"/>
      <c r="D13" s="106"/>
      <c r="E13" s="164"/>
      <c r="F13" s="165"/>
      <c r="G13" s="108"/>
      <c r="H13" s="109"/>
      <c r="I13" s="107"/>
      <c r="J13" s="143">
        <v>9</v>
      </c>
      <c r="K13" s="105"/>
      <c r="L13" s="106"/>
      <c r="M13" s="108"/>
      <c r="N13" s="109"/>
      <c r="O13" s="107"/>
    </row>
    <row r="14" spans="1:17" x14ac:dyDescent="0.25">
      <c r="A14" s="100">
        <v>10</v>
      </c>
      <c r="B14" s="172"/>
      <c r="C14" s="173"/>
      <c r="D14" s="106"/>
      <c r="E14" s="164"/>
      <c r="F14" s="165"/>
      <c r="G14" s="108"/>
      <c r="H14" s="109"/>
      <c r="I14" s="107"/>
      <c r="J14" s="143">
        <v>10</v>
      </c>
      <c r="K14" s="105"/>
      <c r="L14" s="106"/>
      <c r="M14" s="108"/>
      <c r="N14" s="109"/>
      <c r="O14" s="107"/>
    </row>
    <row r="15" spans="1:17" x14ac:dyDescent="0.25">
      <c r="A15" s="100">
        <v>11</v>
      </c>
      <c r="B15" s="172"/>
      <c r="C15" s="173"/>
      <c r="D15" s="106"/>
      <c r="E15" s="164"/>
      <c r="F15" s="165"/>
      <c r="G15" s="108"/>
      <c r="H15" s="109"/>
      <c r="I15" s="107"/>
      <c r="J15" s="143">
        <v>11</v>
      </c>
      <c r="K15" s="105"/>
      <c r="L15" s="106"/>
      <c r="M15" s="108"/>
      <c r="N15" s="109"/>
      <c r="O15" s="107"/>
    </row>
    <row r="16" spans="1:17" x14ac:dyDescent="0.25">
      <c r="A16" s="100">
        <v>12</v>
      </c>
      <c r="B16" s="172"/>
      <c r="C16" s="173"/>
      <c r="D16" s="106"/>
      <c r="E16" s="164"/>
      <c r="F16" s="165"/>
      <c r="G16" s="108"/>
      <c r="H16" s="109"/>
      <c r="I16" s="107"/>
      <c r="J16" s="143">
        <v>12</v>
      </c>
      <c r="K16" s="105"/>
      <c r="L16" s="106"/>
      <c r="M16" s="108"/>
      <c r="N16" s="109"/>
      <c r="O16" s="107"/>
    </row>
    <row r="17" spans="1:15" x14ac:dyDescent="0.25">
      <c r="A17" s="100">
        <v>13</v>
      </c>
      <c r="B17" s="172"/>
      <c r="C17" s="173"/>
      <c r="D17" s="106"/>
      <c r="E17" s="164"/>
      <c r="F17" s="165"/>
      <c r="G17" s="108"/>
      <c r="H17" s="109"/>
      <c r="I17" s="107"/>
      <c r="J17" s="143">
        <v>13</v>
      </c>
      <c r="K17" s="105"/>
      <c r="L17" s="106"/>
      <c r="M17" s="108"/>
      <c r="N17" s="109"/>
      <c r="O17" s="107"/>
    </row>
    <row r="18" spans="1:15" x14ac:dyDescent="0.25">
      <c r="A18" s="100">
        <v>14</v>
      </c>
      <c r="B18" s="172"/>
      <c r="C18" s="173"/>
      <c r="D18" s="106"/>
      <c r="E18" s="164"/>
      <c r="F18" s="165"/>
      <c r="G18" s="108"/>
      <c r="H18" s="109"/>
      <c r="I18" s="107"/>
      <c r="J18" s="143">
        <v>14</v>
      </c>
      <c r="K18" s="105"/>
      <c r="L18" s="106"/>
      <c r="M18" s="108"/>
      <c r="N18" s="109"/>
      <c r="O18" s="107"/>
    </row>
    <row r="19" spans="1:15" x14ac:dyDescent="0.25">
      <c r="A19" s="100">
        <v>15</v>
      </c>
      <c r="B19" s="172"/>
      <c r="C19" s="173"/>
      <c r="D19" s="106"/>
      <c r="E19" s="164"/>
      <c r="F19" s="165"/>
      <c r="G19" s="108"/>
      <c r="H19" s="109"/>
      <c r="I19" s="107"/>
      <c r="J19" s="143">
        <v>15</v>
      </c>
      <c r="K19" s="105"/>
      <c r="L19" s="106"/>
      <c r="M19" s="108"/>
      <c r="N19" s="109"/>
      <c r="O19" s="107"/>
    </row>
    <row r="20" spans="1:15" x14ac:dyDescent="0.25">
      <c r="A20" s="100">
        <v>16</v>
      </c>
      <c r="B20" s="172"/>
      <c r="C20" s="173"/>
      <c r="D20" s="106"/>
      <c r="E20" s="164"/>
      <c r="F20" s="165"/>
      <c r="G20" s="108"/>
      <c r="H20" s="109"/>
      <c r="I20" s="107"/>
      <c r="J20" s="143">
        <v>16</v>
      </c>
      <c r="K20" s="105"/>
      <c r="L20" s="106"/>
      <c r="M20" s="108"/>
      <c r="N20" s="109"/>
      <c r="O20" s="107"/>
    </row>
    <row r="21" spans="1:15" x14ac:dyDescent="0.25">
      <c r="A21" s="100">
        <v>17</v>
      </c>
      <c r="B21" s="172"/>
      <c r="C21" s="173"/>
      <c r="D21" s="106"/>
      <c r="E21" s="164"/>
      <c r="F21" s="165"/>
      <c r="G21" s="108"/>
      <c r="H21" s="109"/>
      <c r="I21" s="107"/>
      <c r="J21" s="143">
        <v>17</v>
      </c>
      <c r="K21" s="105"/>
      <c r="L21" s="106"/>
      <c r="M21" s="108"/>
      <c r="N21" s="109"/>
      <c r="O21" s="107"/>
    </row>
    <row r="22" spans="1:15" x14ac:dyDescent="0.25">
      <c r="A22" s="100">
        <v>18</v>
      </c>
      <c r="B22" s="172"/>
      <c r="C22" s="173"/>
      <c r="D22" s="106"/>
      <c r="E22" s="164"/>
      <c r="F22" s="165"/>
      <c r="G22" s="108"/>
      <c r="H22" s="109"/>
      <c r="I22" s="107"/>
      <c r="J22" s="143">
        <v>18</v>
      </c>
      <c r="K22" s="105"/>
      <c r="L22" s="106"/>
      <c r="M22" s="108"/>
      <c r="N22" s="109"/>
      <c r="O22" s="107"/>
    </row>
    <row r="23" spans="1:15" x14ac:dyDescent="0.25">
      <c r="A23" s="100">
        <v>19</v>
      </c>
      <c r="B23" s="172"/>
      <c r="C23" s="173"/>
      <c r="D23" s="106"/>
      <c r="E23" s="164"/>
      <c r="F23" s="165"/>
      <c r="G23" s="108"/>
      <c r="H23" s="109"/>
      <c r="I23" s="107"/>
      <c r="J23" s="143">
        <v>19</v>
      </c>
      <c r="K23" s="105"/>
      <c r="L23" s="106"/>
      <c r="M23" s="108"/>
      <c r="N23" s="109"/>
      <c r="O23" s="107"/>
    </row>
    <row r="24" spans="1:15" x14ac:dyDescent="0.25">
      <c r="A24" s="100">
        <v>20</v>
      </c>
      <c r="B24" s="172"/>
      <c r="C24" s="173"/>
      <c r="D24" s="106"/>
      <c r="E24" s="164"/>
      <c r="F24" s="165"/>
      <c r="G24" s="108"/>
      <c r="H24" s="109"/>
      <c r="I24" s="107"/>
      <c r="J24" s="143">
        <v>20</v>
      </c>
      <c r="K24" s="105"/>
      <c r="L24" s="106"/>
      <c r="M24" s="108"/>
      <c r="N24" s="109"/>
      <c r="O24" s="107"/>
    </row>
    <row r="25" spans="1:15" x14ac:dyDescent="0.25">
      <c r="A25" s="100">
        <v>21</v>
      </c>
      <c r="B25" s="172"/>
      <c r="C25" s="173"/>
      <c r="D25" s="106"/>
      <c r="E25" s="164"/>
      <c r="F25" s="165"/>
      <c r="G25" s="108"/>
      <c r="H25" s="109"/>
      <c r="I25" s="107"/>
      <c r="J25" s="143">
        <v>21</v>
      </c>
      <c r="K25" s="105"/>
      <c r="L25" s="106"/>
      <c r="M25" s="108"/>
      <c r="N25" s="109"/>
      <c r="O25" s="107"/>
    </row>
    <row r="26" spans="1:15" x14ac:dyDescent="0.25">
      <c r="A26" s="100">
        <v>22</v>
      </c>
      <c r="B26" s="172"/>
      <c r="C26" s="173"/>
      <c r="D26" s="106"/>
      <c r="E26" s="164"/>
      <c r="F26" s="165"/>
      <c r="G26" s="108"/>
      <c r="H26" s="109"/>
      <c r="I26" s="107"/>
      <c r="J26" s="143">
        <v>22</v>
      </c>
      <c r="K26" s="105"/>
      <c r="L26" s="106"/>
      <c r="M26" s="108"/>
      <c r="N26" s="109"/>
      <c r="O26" s="107"/>
    </row>
    <row r="27" spans="1:15" x14ac:dyDescent="0.25">
      <c r="A27" s="100">
        <v>23</v>
      </c>
      <c r="B27" s="172"/>
      <c r="C27" s="173"/>
      <c r="D27" s="106"/>
      <c r="E27" s="164"/>
      <c r="F27" s="165"/>
      <c r="G27" s="108"/>
      <c r="H27" s="109"/>
      <c r="I27" s="107"/>
      <c r="J27" s="143">
        <v>23</v>
      </c>
      <c r="K27" s="105"/>
      <c r="L27" s="106"/>
      <c r="M27" s="108"/>
      <c r="N27" s="109"/>
      <c r="O27" s="107"/>
    </row>
    <row r="28" spans="1:15" x14ac:dyDescent="0.25">
      <c r="A28" s="100">
        <v>24</v>
      </c>
      <c r="B28" s="172"/>
      <c r="C28" s="173"/>
      <c r="D28" s="106"/>
      <c r="E28" s="164"/>
      <c r="F28" s="165"/>
      <c r="G28" s="108"/>
      <c r="H28" s="109"/>
      <c r="I28" s="107"/>
      <c r="J28" s="143">
        <v>24</v>
      </c>
      <c r="K28" s="105"/>
      <c r="L28" s="106"/>
      <c r="M28" s="108"/>
      <c r="N28" s="109"/>
      <c r="O28" s="107"/>
    </row>
    <row r="29" spans="1:15" x14ac:dyDescent="0.25">
      <c r="A29" s="100">
        <v>25</v>
      </c>
      <c r="B29" s="172"/>
      <c r="C29" s="173"/>
      <c r="D29" s="106"/>
      <c r="E29" s="164"/>
      <c r="F29" s="165"/>
      <c r="G29" s="108"/>
      <c r="H29" s="109"/>
      <c r="I29" s="107"/>
      <c r="J29" s="143">
        <v>25</v>
      </c>
      <c r="K29" s="105"/>
      <c r="L29" s="106"/>
      <c r="M29" s="108"/>
      <c r="N29" s="109"/>
      <c r="O29" s="107"/>
    </row>
    <row r="30" spans="1:15" x14ac:dyDescent="0.25">
      <c r="A30" s="100">
        <v>26</v>
      </c>
      <c r="B30" s="172"/>
      <c r="C30" s="173"/>
      <c r="D30" s="106"/>
      <c r="E30" s="164"/>
      <c r="F30" s="165"/>
      <c r="G30" s="108"/>
      <c r="H30" s="109"/>
      <c r="I30" s="107"/>
      <c r="J30" s="143">
        <v>26</v>
      </c>
      <c r="K30" s="105"/>
      <c r="L30" s="106"/>
      <c r="M30" s="108"/>
      <c r="N30" s="109"/>
      <c r="O30" s="107"/>
    </row>
    <row r="31" spans="1:15" x14ac:dyDescent="0.25">
      <c r="A31" s="100">
        <v>27</v>
      </c>
      <c r="B31" s="172"/>
      <c r="C31" s="173"/>
      <c r="D31" s="106"/>
      <c r="E31" s="164"/>
      <c r="F31" s="165"/>
      <c r="G31" s="108"/>
      <c r="H31" s="109"/>
      <c r="I31" s="107"/>
      <c r="J31" s="143">
        <v>27</v>
      </c>
      <c r="K31" s="105"/>
      <c r="L31" s="106"/>
      <c r="M31" s="108"/>
      <c r="N31" s="109"/>
      <c r="O31" s="107"/>
    </row>
    <row r="32" spans="1:15" x14ac:dyDescent="0.25">
      <c r="A32" s="100">
        <v>28</v>
      </c>
      <c r="B32" s="172"/>
      <c r="C32" s="173"/>
      <c r="D32" s="106"/>
      <c r="E32" s="164"/>
      <c r="F32" s="165"/>
      <c r="G32" s="108"/>
      <c r="H32" s="109"/>
      <c r="I32" s="107"/>
      <c r="J32" s="143">
        <v>28</v>
      </c>
      <c r="K32" s="105"/>
      <c r="L32" s="106"/>
      <c r="M32" s="108"/>
      <c r="N32" s="109"/>
      <c r="O32" s="107"/>
    </row>
    <row r="33" spans="1:15" x14ac:dyDescent="0.25">
      <c r="A33" s="100">
        <v>29</v>
      </c>
      <c r="B33" s="172"/>
      <c r="C33" s="173"/>
      <c r="D33" s="106"/>
      <c r="E33" s="164"/>
      <c r="F33" s="165"/>
      <c r="G33" s="108"/>
      <c r="H33" s="109"/>
      <c r="I33" s="107"/>
      <c r="J33" s="143">
        <v>29</v>
      </c>
      <c r="K33" s="105"/>
      <c r="L33" s="106"/>
      <c r="M33" s="108"/>
      <c r="N33" s="109"/>
      <c r="O33" s="107"/>
    </row>
    <row r="34" spans="1:15" x14ac:dyDescent="0.25">
      <c r="A34" s="100">
        <v>30</v>
      </c>
      <c r="B34" s="172"/>
      <c r="C34" s="173"/>
      <c r="D34" s="106"/>
      <c r="E34" s="164"/>
      <c r="F34" s="165"/>
      <c r="G34" s="108"/>
      <c r="H34" s="109"/>
      <c r="I34" s="107"/>
      <c r="J34" s="143">
        <v>30</v>
      </c>
      <c r="K34" s="105"/>
      <c r="L34" s="106"/>
      <c r="M34" s="108"/>
      <c r="N34" s="109"/>
      <c r="O34" s="107"/>
    </row>
    <row r="35" spans="1:15" x14ac:dyDescent="0.25">
      <c r="A35" s="100">
        <v>31</v>
      </c>
      <c r="B35" s="172"/>
      <c r="C35" s="173"/>
      <c r="D35" s="106"/>
      <c r="E35" s="164"/>
      <c r="F35" s="165"/>
      <c r="G35" s="108"/>
      <c r="H35" s="109"/>
      <c r="I35" s="107"/>
      <c r="J35" s="143">
        <v>31</v>
      </c>
      <c r="K35" s="105"/>
      <c r="L35" s="106"/>
      <c r="M35" s="108"/>
      <c r="N35" s="109"/>
      <c r="O35" s="107"/>
    </row>
    <row r="36" spans="1:15" x14ac:dyDescent="0.25">
      <c r="A36" s="100">
        <v>32</v>
      </c>
      <c r="B36" s="172"/>
      <c r="C36" s="173"/>
      <c r="D36" s="106"/>
      <c r="E36" s="164"/>
      <c r="F36" s="165"/>
      <c r="G36" s="108"/>
      <c r="H36" s="109"/>
      <c r="I36" s="107"/>
      <c r="J36" s="143">
        <v>32</v>
      </c>
      <c r="K36" s="105"/>
      <c r="L36" s="106"/>
      <c r="M36" s="108"/>
      <c r="N36" s="109"/>
      <c r="O36" s="107"/>
    </row>
    <row r="37" spans="1:15" x14ac:dyDescent="0.25">
      <c r="A37" s="100">
        <v>33</v>
      </c>
      <c r="B37" s="172"/>
      <c r="C37" s="173"/>
      <c r="D37" s="106"/>
      <c r="E37" s="164"/>
      <c r="F37" s="165"/>
      <c r="G37" s="108"/>
      <c r="H37" s="109"/>
      <c r="I37" s="107"/>
      <c r="J37" s="143">
        <v>33</v>
      </c>
      <c r="K37" s="105"/>
      <c r="L37" s="106"/>
      <c r="M37" s="108"/>
      <c r="N37" s="109"/>
      <c r="O37" s="107"/>
    </row>
    <row r="38" spans="1:15" x14ac:dyDescent="0.25">
      <c r="A38" s="100">
        <v>34</v>
      </c>
      <c r="B38" s="172"/>
      <c r="C38" s="173"/>
      <c r="D38" s="106"/>
      <c r="E38" s="164"/>
      <c r="F38" s="165"/>
      <c r="G38" s="108"/>
      <c r="H38" s="109"/>
      <c r="I38" s="107"/>
      <c r="J38" s="143">
        <v>34</v>
      </c>
      <c r="K38" s="105"/>
      <c r="L38" s="106"/>
      <c r="M38" s="108"/>
      <c r="N38" s="109"/>
      <c r="O38" s="107"/>
    </row>
    <row r="39" spans="1:15" x14ac:dyDescent="0.25">
      <c r="A39" s="100">
        <v>35</v>
      </c>
      <c r="B39" s="172"/>
      <c r="C39" s="173"/>
      <c r="D39" s="106"/>
      <c r="E39" s="164"/>
      <c r="F39" s="165"/>
      <c r="G39" s="108"/>
      <c r="H39" s="109"/>
      <c r="I39" s="107"/>
      <c r="J39" s="143">
        <v>35</v>
      </c>
      <c r="K39" s="105"/>
      <c r="L39" s="106"/>
      <c r="M39" s="108"/>
      <c r="N39" s="109"/>
      <c r="O39" s="107"/>
    </row>
    <row r="40" spans="1:15" x14ac:dyDescent="0.25">
      <c r="A40" s="100">
        <v>36</v>
      </c>
      <c r="B40" s="172"/>
      <c r="C40" s="173"/>
      <c r="D40" s="106"/>
      <c r="E40" s="164"/>
      <c r="F40" s="165"/>
      <c r="G40" s="108"/>
      <c r="H40" s="109"/>
      <c r="I40" s="107"/>
      <c r="J40" s="143">
        <v>36</v>
      </c>
      <c r="K40" s="105"/>
      <c r="L40" s="106"/>
      <c r="M40" s="108"/>
      <c r="N40" s="109"/>
      <c r="O40" s="107"/>
    </row>
    <row r="41" spans="1:15" x14ac:dyDescent="0.25">
      <c r="A41" s="100">
        <v>37</v>
      </c>
      <c r="B41" s="172"/>
      <c r="C41" s="173"/>
      <c r="D41" s="106"/>
      <c r="E41" s="164"/>
      <c r="F41" s="165"/>
      <c r="G41" s="108"/>
      <c r="H41" s="109"/>
      <c r="I41" s="107"/>
      <c r="J41" s="143">
        <v>37</v>
      </c>
      <c r="K41" s="105"/>
      <c r="L41" s="106"/>
      <c r="M41" s="108"/>
      <c r="N41" s="109"/>
      <c r="O41" s="107"/>
    </row>
    <row r="42" spans="1:15" x14ac:dyDescent="0.25">
      <c r="A42" s="100">
        <v>38</v>
      </c>
      <c r="B42" s="172"/>
      <c r="C42" s="173"/>
      <c r="D42" s="106"/>
      <c r="E42" s="164"/>
      <c r="F42" s="165"/>
      <c r="G42" s="108"/>
      <c r="H42" s="109"/>
      <c r="I42" s="107"/>
      <c r="J42" s="143">
        <v>38</v>
      </c>
      <c r="K42" s="105"/>
      <c r="L42" s="106"/>
      <c r="M42" s="108"/>
      <c r="N42" s="109"/>
      <c r="O42" s="107"/>
    </row>
    <row r="43" spans="1:15" x14ac:dyDescent="0.25">
      <c r="A43" s="100">
        <v>39</v>
      </c>
      <c r="B43" s="172"/>
      <c r="C43" s="173"/>
      <c r="D43" s="106"/>
      <c r="E43" s="164"/>
      <c r="F43" s="165"/>
      <c r="G43" s="108"/>
      <c r="H43" s="109"/>
      <c r="I43" s="107"/>
      <c r="J43" s="143">
        <v>39</v>
      </c>
      <c r="K43" s="105"/>
      <c r="L43" s="106"/>
      <c r="M43" s="108"/>
      <c r="N43" s="109"/>
      <c r="O43" s="107"/>
    </row>
    <row r="44" spans="1:15" x14ac:dyDescent="0.25">
      <c r="A44" s="100">
        <v>40</v>
      </c>
      <c r="B44" s="172"/>
      <c r="C44" s="173"/>
      <c r="D44" s="106"/>
      <c r="E44" s="164"/>
      <c r="F44" s="165"/>
      <c r="G44" s="108"/>
      <c r="H44" s="109"/>
      <c r="I44" s="107"/>
      <c r="J44" s="143">
        <v>40</v>
      </c>
      <c r="K44" s="105"/>
      <c r="L44" s="106"/>
      <c r="M44" s="108"/>
      <c r="N44" s="109"/>
      <c r="O44" s="107"/>
    </row>
    <row r="45" spans="1:15" x14ac:dyDescent="0.25">
      <c r="A45" s="100">
        <v>41</v>
      </c>
      <c r="B45" s="172"/>
      <c r="C45" s="173"/>
      <c r="D45" s="106"/>
      <c r="E45" s="164"/>
      <c r="F45" s="165"/>
      <c r="G45" s="108"/>
      <c r="H45" s="109"/>
      <c r="I45" s="107"/>
      <c r="J45" s="143">
        <v>41</v>
      </c>
      <c r="K45" s="105"/>
      <c r="L45" s="106"/>
      <c r="M45" s="108"/>
      <c r="N45" s="109"/>
      <c r="O45" s="107"/>
    </row>
    <row r="46" spans="1:15" x14ac:dyDescent="0.25">
      <c r="A46" s="100">
        <v>42</v>
      </c>
      <c r="B46" s="172"/>
      <c r="C46" s="173"/>
      <c r="D46" s="106"/>
      <c r="E46" s="164"/>
      <c r="F46" s="165"/>
      <c r="G46" s="108"/>
      <c r="H46" s="109"/>
      <c r="I46" s="107"/>
      <c r="J46" s="143">
        <v>42</v>
      </c>
      <c r="K46" s="105"/>
      <c r="L46" s="106"/>
      <c r="M46" s="108"/>
      <c r="N46" s="109"/>
      <c r="O46" s="107"/>
    </row>
    <row r="47" spans="1:15" x14ac:dyDescent="0.25">
      <c r="A47" s="100">
        <v>43</v>
      </c>
      <c r="B47" s="172"/>
      <c r="C47" s="173"/>
      <c r="D47" s="106"/>
      <c r="E47" s="164"/>
      <c r="F47" s="165"/>
      <c r="G47" s="108"/>
      <c r="H47" s="109"/>
      <c r="I47" s="107"/>
      <c r="J47" s="143">
        <v>43</v>
      </c>
      <c r="K47" s="105"/>
      <c r="L47" s="106"/>
      <c r="M47" s="108"/>
      <c r="N47" s="109"/>
      <c r="O47" s="107"/>
    </row>
    <row r="48" spans="1:15" x14ac:dyDescent="0.25">
      <c r="A48" s="100">
        <v>44</v>
      </c>
      <c r="B48" s="172"/>
      <c r="C48" s="173"/>
      <c r="D48" s="106"/>
      <c r="E48" s="164"/>
      <c r="F48" s="165"/>
      <c r="G48" s="108"/>
      <c r="H48" s="109"/>
      <c r="I48" s="107"/>
      <c r="J48" s="143">
        <v>44</v>
      </c>
      <c r="K48" s="105"/>
      <c r="L48" s="106"/>
      <c r="M48" s="108"/>
      <c r="N48" s="109"/>
      <c r="O48" s="107"/>
    </row>
    <row r="49" spans="1:15" x14ac:dyDescent="0.25">
      <c r="A49" s="100">
        <v>45</v>
      </c>
      <c r="B49" s="172"/>
      <c r="C49" s="173"/>
      <c r="D49" s="106"/>
      <c r="E49" s="164"/>
      <c r="F49" s="165"/>
      <c r="G49" s="108"/>
      <c r="H49" s="109"/>
      <c r="I49" s="107"/>
      <c r="J49" s="143">
        <v>45</v>
      </c>
      <c r="K49" s="105"/>
      <c r="L49" s="106"/>
      <c r="M49" s="108"/>
      <c r="N49" s="109"/>
      <c r="O49" s="107"/>
    </row>
    <row r="50" spans="1:15" x14ac:dyDescent="0.25">
      <c r="A50" s="100">
        <v>46</v>
      </c>
      <c r="B50" s="172"/>
      <c r="C50" s="173"/>
      <c r="D50" s="106"/>
      <c r="E50" s="164"/>
      <c r="F50" s="165"/>
      <c r="G50" s="108"/>
      <c r="H50" s="109"/>
      <c r="I50" s="107"/>
      <c r="J50" s="143">
        <v>46</v>
      </c>
      <c r="K50" s="105"/>
      <c r="L50" s="106"/>
      <c r="M50" s="108"/>
      <c r="N50" s="109"/>
      <c r="O50" s="107"/>
    </row>
    <row r="51" spans="1:15" x14ac:dyDescent="0.25">
      <c r="A51" s="100">
        <v>47</v>
      </c>
      <c r="B51" s="172"/>
      <c r="C51" s="173"/>
      <c r="D51" s="106"/>
      <c r="E51" s="164"/>
      <c r="F51" s="165"/>
      <c r="G51" s="108"/>
      <c r="H51" s="109"/>
      <c r="I51" s="107"/>
      <c r="J51" s="143">
        <v>47</v>
      </c>
      <c r="K51" s="105"/>
      <c r="L51" s="106"/>
      <c r="M51" s="108"/>
      <c r="N51" s="109"/>
      <c r="O51" s="107"/>
    </row>
    <row r="52" spans="1:15" x14ac:dyDescent="0.25">
      <c r="A52" s="100">
        <v>48</v>
      </c>
      <c r="B52" s="172"/>
      <c r="C52" s="173"/>
      <c r="D52" s="106"/>
      <c r="E52" s="164"/>
      <c r="F52" s="165"/>
      <c r="G52" s="108"/>
      <c r="H52" s="109"/>
      <c r="I52" s="107"/>
      <c r="J52" s="143">
        <v>48</v>
      </c>
      <c r="K52" s="105"/>
      <c r="L52" s="106"/>
      <c r="M52" s="108"/>
      <c r="N52" s="109"/>
      <c r="O52" s="107"/>
    </row>
    <row r="53" spans="1:15" x14ac:dyDescent="0.25">
      <c r="A53" s="100">
        <v>49</v>
      </c>
      <c r="B53" s="172"/>
      <c r="C53" s="173"/>
      <c r="D53" s="106"/>
      <c r="E53" s="164"/>
      <c r="F53" s="165"/>
      <c r="G53" s="108"/>
      <c r="H53" s="109"/>
      <c r="I53" s="107"/>
      <c r="J53" s="143">
        <v>49</v>
      </c>
      <c r="K53" s="105"/>
      <c r="L53" s="106"/>
      <c r="M53" s="108"/>
      <c r="N53" s="109"/>
      <c r="O53" s="107"/>
    </row>
    <row r="54" spans="1:15" ht="15.75" thickBot="1" x14ac:dyDescent="0.3">
      <c r="A54" s="100">
        <v>50</v>
      </c>
      <c r="B54" s="166"/>
      <c r="C54" s="167"/>
      <c r="D54" s="111"/>
      <c r="E54" s="160"/>
      <c r="F54" s="161"/>
      <c r="G54" s="112"/>
      <c r="H54" s="113"/>
      <c r="I54" s="114"/>
      <c r="J54" s="143">
        <v>50</v>
      </c>
      <c r="K54" s="110"/>
      <c r="L54" s="111"/>
      <c r="M54" s="112"/>
      <c r="N54" s="113"/>
      <c r="O54" s="114"/>
    </row>
    <row r="55" spans="1:15" x14ac:dyDescent="0.25">
      <c r="B55" s="162"/>
      <c r="C55" s="162"/>
      <c r="D55" s="162"/>
      <c r="E55" s="162"/>
      <c r="F55" s="162"/>
      <c r="G55" s="162"/>
      <c r="H55" s="162"/>
      <c r="I55" s="162"/>
      <c r="L55" s="135"/>
      <c r="M55" s="135"/>
      <c r="N55" s="135"/>
      <c r="O55" s="135"/>
    </row>
  </sheetData>
  <sheetProtection sheet="1" objects="1" scenarios="1"/>
  <mergeCells count="107">
    <mergeCell ref="B3:C3"/>
    <mergeCell ref="B5:C5"/>
    <mergeCell ref="B6:C6"/>
    <mergeCell ref="B7:C7"/>
    <mergeCell ref="B8:C8"/>
    <mergeCell ref="B2:I2"/>
    <mergeCell ref="K2:O2"/>
    <mergeCell ref="B14:C14"/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E19:F19"/>
    <mergeCell ref="E20:F20"/>
    <mergeCell ref="E21:F21"/>
    <mergeCell ref="E22:F22"/>
    <mergeCell ref="E23:F23"/>
    <mergeCell ref="B54:C54"/>
    <mergeCell ref="E3:F3"/>
    <mergeCell ref="E6:F6"/>
    <mergeCell ref="E5:F5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B49:C49"/>
    <mergeCell ref="B50:C50"/>
    <mergeCell ref="B51:C51"/>
    <mergeCell ref="E29:F29"/>
    <mergeCell ref="E30:F30"/>
    <mergeCell ref="E31:F31"/>
    <mergeCell ref="E32:F32"/>
    <mergeCell ref="E33:F33"/>
    <mergeCell ref="E24:F24"/>
    <mergeCell ref="E25:F25"/>
    <mergeCell ref="E26:F26"/>
    <mergeCell ref="E27:F27"/>
    <mergeCell ref="E28:F28"/>
    <mergeCell ref="K1:N1"/>
    <mergeCell ref="E54:F54"/>
    <mergeCell ref="B55:I55"/>
    <mergeCell ref="D1:I1"/>
    <mergeCell ref="E49:F49"/>
    <mergeCell ref="E50:F50"/>
    <mergeCell ref="E51:F51"/>
    <mergeCell ref="E52:F52"/>
    <mergeCell ref="E53:F53"/>
    <mergeCell ref="E44:F44"/>
    <mergeCell ref="E45:F45"/>
    <mergeCell ref="E46:F46"/>
    <mergeCell ref="E47:F47"/>
    <mergeCell ref="E48:F48"/>
    <mergeCell ref="E39:F39"/>
    <mergeCell ref="E40:F40"/>
    <mergeCell ref="E41:F41"/>
    <mergeCell ref="E42:F42"/>
    <mergeCell ref="E43:F43"/>
    <mergeCell ref="E34:F34"/>
    <mergeCell ref="E35:F35"/>
    <mergeCell ref="E36:F36"/>
    <mergeCell ref="E37:F37"/>
    <mergeCell ref="E38:F38"/>
  </mergeCells>
  <conditionalFormatting sqref="I5:I54">
    <cfRule type="expression" dxfId="5" priority="5">
      <formula>AND(I5&lt;TODAY(),I5&lt;&gt;"")</formula>
    </cfRule>
  </conditionalFormatting>
  <conditionalFormatting sqref="O5:O54">
    <cfRule type="expression" dxfId="4" priority="3">
      <formula>AND(O5&lt;TODAY(),O5&lt;&gt;"")</formula>
    </cfRule>
  </conditionalFormatting>
  <conditionalFormatting sqref="D5:D54">
    <cfRule type="expression" priority="1">
      <formula>$E$7&lt;1</formula>
    </cfRule>
    <cfRule type="expression" priority="2">
      <formula xml:space="preserve"> AND( $E$5&lt;&gt;0,$D$5="")</formula>
    </cfRule>
  </conditionalFormatting>
  <dataValidations count="1">
    <dataValidation type="list" allowBlank="1" showInputMessage="1" showErrorMessage="1" errorTitle="Ошибка вида разобщения" error="Введите текст - полностью или частично" sqref="D5:D54">
      <formula1>$Q$1:$Q$3</formula1>
    </dataValidation>
  </dataValidations>
  <pageMargins left="0.7" right="0.7" top="0.75" bottom="0.75" header="0.3" footer="0.3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L25"/>
  <sheetViews>
    <sheetView zoomScaleNormal="100" workbookViewId="0">
      <selection activeCell="I17" sqref="I17"/>
    </sheetView>
  </sheetViews>
  <sheetFormatPr defaultRowHeight="15" x14ac:dyDescent="0.25"/>
  <cols>
    <col min="1" max="1" width="6" bestFit="1" customWidth="1"/>
    <col min="2" max="2" width="8.140625" customWidth="1"/>
    <col min="3" max="3" width="11.28515625" style="1" customWidth="1"/>
    <col min="4" max="4" width="45" customWidth="1"/>
    <col min="5" max="5" width="17.140625" customWidth="1"/>
    <col min="6" max="6" width="14.5703125" customWidth="1"/>
    <col min="7" max="7" width="3.85546875" style="24" customWidth="1"/>
    <col min="8" max="8" width="8" customWidth="1"/>
    <col min="9" max="9" width="12" customWidth="1"/>
    <col min="10" max="10" width="44.5703125" customWidth="1"/>
    <col min="11" max="11" width="14.7109375" customWidth="1"/>
    <col min="12" max="12" width="14.140625" customWidth="1"/>
  </cols>
  <sheetData>
    <row r="1" spans="1:12" ht="15.75" thickBot="1" x14ac:dyDescent="0.3">
      <c r="A1" s="1">
        <f>C4</f>
        <v>0</v>
      </c>
      <c r="B1" s="25" t="s">
        <v>83</v>
      </c>
      <c r="C1" s="159" t="s">
        <v>212</v>
      </c>
      <c r="D1" s="159"/>
      <c r="E1" s="159"/>
      <c r="F1" s="159"/>
      <c r="G1" s="22"/>
      <c r="H1" s="159" t="s">
        <v>213</v>
      </c>
      <c r="I1" s="159"/>
      <c r="J1" s="159"/>
      <c r="K1" s="159"/>
      <c r="L1" s="137" t="s">
        <v>84</v>
      </c>
    </row>
    <row r="2" spans="1:12" ht="31.5" customHeight="1" x14ac:dyDescent="0.25">
      <c r="A2" s="1"/>
      <c r="B2" s="181" t="s">
        <v>224</v>
      </c>
      <c r="C2" s="182"/>
      <c r="D2" s="182"/>
      <c r="E2" s="182"/>
      <c r="F2" s="183"/>
      <c r="G2" s="138"/>
      <c r="H2" s="181" t="s">
        <v>225</v>
      </c>
      <c r="I2" s="182"/>
      <c r="J2" s="182"/>
      <c r="K2" s="182"/>
      <c r="L2" s="183"/>
    </row>
    <row r="3" spans="1:12" ht="45" x14ac:dyDescent="0.25">
      <c r="B3" s="62" t="s">
        <v>200</v>
      </c>
      <c r="C3" s="5" t="s">
        <v>201</v>
      </c>
      <c r="D3" s="5" t="s">
        <v>214</v>
      </c>
      <c r="E3" s="5" t="s">
        <v>226</v>
      </c>
      <c r="F3" s="12" t="s">
        <v>227</v>
      </c>
      <c r="G3" s="23"/>
      <c r="H3" s="62" t="s">
        <v>200</v>
      </c>
      <c r="I3" s="5" t="s">
        <v>201</v>
      </c>
      <c r="J3" s="5" t="s">
        <v>214</v>
      </c>
      <c r="K3" s="5" t="s">
        <v>226</v>
      </c>
      <c r="L3" s="12" t="s">
        <v>227</v>
      </c>
    </row>
    <row r="4" spans="1:12" x14ac:dyDescent="0.25">
      <c r="A4" s="16" t="s">
        <v>52</v>
      </c>
      <c r="B4" s="17">
        <f>COUNTIF(C5:C25,"&gt;0")</f>
        <v>0</v>
      </c>
      <c r="C4" s="6">
        <f>SUM(C5:C25)</f>
        <v>0</v>
      </c>
      <c r="D4" s="2"/>
      <c r="E4" s="5"/>
      <c r="F4" s="12"/>
      <c r="G4" s="23"/>
      <c r="H4" s="17">
        <f>COUNTIF(I5:I25,"&gt;0")</f>
        <v>0</v>
      </c>
      <c r="I4" s="6">
        <f>SUM(I5:I25)</f>
        <v>0</v>
      </c>
      <c r="J4" s="2"/>
      <c r="K4" s="5"/>
      <c r="L4" s="12"/>
    </row>
    <row r="5" spans="1:12" x14ac:dyDescent="0.25">
      <c r="A5" s="140">
        <v>1</v>
      </c>
      <c r="B5" s="18"/>
      <c r="C5" s="20"/>
      <c r="D5" s="8"/>
      <c r="E5" s="9"/>
      <c r="F5" s="13"/>
      <c r="G5" s="141">
        <v>1</v>
      </c>
      <c r="H5" s="18"/>
      <c r="I5" s="20"/>
      <c r="J5" s="8"/>
      <c r="K5" s="9"/>
      <c r="L5" s="9"/>
    </row>
    <row r="6" spans="1:12" x14ac:dyDescent="0.25">
      <c r="A6" s="140">
        <v>2</v>
      </c>
      <c r="B6" s="18"/>
      <c r="C6" s="7"/>
      <c r="D6" s="11"/>
      <c r="E6" s="10"/>
      <c r="F6" s="13"/>
      <c r="G6" s="142">
        <v>2</v>
      </c>
      <c r="H6" s="18"/>
      <c r="I6" s="7"/>
      <c r="J6" s="11"/>
      <c r="K6" s="10"/>
      <c r="L6" s="13"/>
    </row>
    <row r="7" spans="1:12" x14ac:dyDescent="0.25">
      <c r="A7" s="140">
        <v>3</v>
      </c>
      <c r="B7" s="18"/>
      <c r="C7" s="7"/>
      <c r="D7" s="11"/>
      <c r="E7" s="10"/>
      <c r="F7" s="13"/>
      <c r="G7" s="141">
        <v>3</v>
      </c>
      <c r="H7" s="18"/>
      <c r="I7" s="7"/>
      <c r="J7" s="11"/>
      <c r="K7" s="10"/>
      <c r="L7" s="13"/>
    </row>
    <row r="8" spans="1:12" x14ac:dyDescent="0.25">
      <c r="A8" s="140">
        <v>4</v>
      </c>
      <c r="B8" s="18"/>
      <c r="C8" s="7"/>
      <c r="D8" s="11"/>
      <c r="E8" s="10"/>
      <c r="F8" s="13"/>
      <c r="G8" s="142">
        <v>4</v>
      </c>
      <c r="H8" s="18"/>
      <c r="I8" s="7"/>
      <c r="J8" s="11"/>
      <c r="K8" s="10"/>
      <c r="L8" s="13"/>
    </row>
    <row r="9" spans="1:12" x14ac:dyDescent="0.25">
      <c r="A9" s="140">
        <v>5</v>
      </c>
      <c r="B9" s="18"/>
      <c r="C9" s="7"/>
      <c r="D9" s="11"/>
      <c r="E9" s="10"/>
      <c r="F9" s="13"/>
      <c r="G9" s="141">
        <v>5</v>
      </c>
      <c r="H9" s="18"/>
      <c r="I9" s="7"/>
      <c r="J9" s="11"/>
      <c r="K9" s="10"/>
      <c r="L9" s="13"/>
    </row>
    <row r="10" spans="1:12" x14ac:dyDescent="0.25">
      <c r="A10" s="140">
        <v>6</v>
      </c>
      <c r="B10" s="18"/>
      <c r="C10" s="7"/>
      <c r="D10" s="11"/>
      <c r="E10" s="10"/>
      <c r="F10" s="13"/>
      <c r="G10" s="142">
        <v>6</v>
      </c>
      <c r="H10" s="18"/>
      <c r="I10" s="7"/>
      <c r="J10" s="11"/>
      <c r="K10" s="10"/>
      <c r="L10" s="13"/>
    </row>
    <row r="11" spans="1:12" x14ac:dyDescent="0.25">
      <c r="A11" s="140">
        <v>7</v>
      </c>
      <c r="B11" s="18"/>
      <c r="C11" s="7"/>
      <c r="D11" s="11"/>
      <c r="E11" s="10"/>
      <c r="F11" s="13"/>
      <c r="G11" s="141">
        <v>7</v>
      </c>
      <c r="H11" s="18"/>
      <c r="I11" s="7"/>
      <c r="J11" s="11"/>
      <c r="K11" s="10"/>
      <c r="L11" s="13"/>
    </row>
    <row r="12" spans="1:12" x14ac:dyDescent="0.25">
      <c r="A12" s="140">
        <v>8</v>
      </c>
      <c r="B12" s="18"/>
      <c r="C12" s="7"/>
      <c r="D12" s="11"/>
      <c r="E12" s="10"/>
      <c r="F12" s="13"/>
      <c r="G12" s="142">
        <v>8</v>
      </c>
      <c r="H12" s="18"/>
      <c r="I12" s="7"/>
      <c r="J12" s="11"/>
      <c r="K12" s="10"/>
      <c r="L12" s="13"/>
    </row>
    <row r="13" spans="1:12" x14ac:dyDescent="0.25">
      <c r="A13" s="140">
        <v>9</v>
      </c>
      <c r="B13" s="18"/>
      <c r="C13" s="7"/>
      <c r="D13" s="11"/>
      <c r="E13" s="10"/>
      <c r="F13" s="13"/>
      <c r="G13" s="141">
        <v>9</v>
      </c>
      <c r="H13" s="18"/>
      <c r="I13" s="7"/>
      <c r="J13" s="11"/>
      <c r="K13" s="10"/>
      <c r="L13" s="13"/>
    </row>
    <row r="14" spans="1:12" x14ac:dyDescent="0.25">
      <c r="A14" s="140">
        <v>10</v>
      </c>
      <c r="B14" s="18"/>
      <c r="C14" s="7"/>
      <c r="D14" s="11"/>
      <c r="E14" s="10"/>
      <c r="F14" s="13"/>
      <c r="G14" s="142">
        <v>10</v>
      </c>
      <c r="H14" s="18"/>
      <c r="I14" s="7"/>
      <c r="J14" s="11"/>
      <c r="K14" s="10"/>
      <c r="L14" s="13"/>
    </row>
    <row r="15" spans="1:12" x14ac:dyDescent="0.25">
      <c r="A15" s="140">
        <v>11</v>
      </c>
      <c r="B15" s="18"/>
      <c r="C15" s="7"/>
      <c r="D15" s="11"/>
      <c r="E15" s="10"/>
      <c r="F15" s="13"/>
      <c r="G15" s="141">
        <v>11</v>
      </c>
      <c r="H15" s="18"/>
      <c r="I15" s="7"/>
      <c r="J15" s="11"/>
      <c r="K15" s="10"/>
      <c r="L15" s="13"/>
    </row>
    <row r="16" spans="1:12" x14ac:dyDescent="0.25">
      <c r="A16" s="140">
        <v>12</v>
      </c>
      <c r="B16" s="18"/>
      <c r="C16" s="7"/>
      <c r="D16" s="11"/>
      <c r="E16" s="10"/>
      <c r="F16" s="13"/>
      <c r="G16" s="142">
        <v>12</v>
      </c>
      <c r="H16" s="18"/>
      <c r="I16" s="7"/>
      <c r="J16" s="11"/>
      <c r="K16" s="10"/>
      <c r="L16" s="13"/>
    </row>
    <row r="17" spans="1:12" x14ac:dyDescent="0.25">
      <c r="A17" s="140">
        <v>13</v>
      </c>
      <c r="B17" s="18"/>
      <c r="C17" s="7"/>
      <c r="D17" s="11"/>
      <c r="E17" s="10"/>
      <c r="F17" s="13"/>
      <c r="G17" s="141">
        <v>13</v>
      </c>
      <c r="H17" s="18"/>
      <c r="I17" s="7"/>
      <c r="J17" s="11"/>
      <c r="K17" s="10"/>
      <c r="L17" s="13"/>
    </row>
    <row r="18" spans="1:12" x14ac:dyDescent="0.25">
      <c r="A18" s="140">
        <v>14</v>
      </c>
      <c r="B18" s="18"/>
      <c r="C18" s="7"/>
      <c r="D18" s="11"/>
      <c r="E18" s="10"/>
      <c r="F18" s="13"/>
      <c r="G18" s="142">
        <v>14</v>
      </c>
      <c r="H18" s="18"/>
      <c r="I18" s="7"/>
      <c r="J18" s="11"/>
      <c r="K18" s="10"/>
      <c r="L18" s="13"/>
    </row>
    <row r="19" spans="1:12" x14ac:dyDescent="0.25">
      <c r="A19" s="140">
        <v>15</v>
      </c>
      <c r="B19" s="18"/>
      <c r="C19" s="7"/>
      <c r="D19" s="11"/>
      <c r="E19" s="10"/>
      <c r="F19" s="13"/>
      <c r="G19" s="141">
        <v>15</v>
      </c>
      <c r="H19" s="18"/>
      <c r="I19" s="7"/>
      <c r="J19" s="11"/>
      <c r="K19" s="10"/>
      <c r="L19" s="13"/>
    </row>
    <row r="20" spans="1:12" x14ac:dyDescent="0.25">
      <c r="A20" s="140">
        <v>16</v>
      </c>
      <c r="B20" s="18"/>
      <c r="C20" s="7"/>
      <c r="D20" s="11"/>
      <c r="E20" s="10"/>
      <c r="F20" s="13"/>
      <c r="G20" s="142">
        <v>16</v>
      </c>
      <c r="H20" s="18"/>
      <c r="I20" s="7"/>
      <c r="J20" s="11"/>
      <c r="K20" s="10"/>
      <c r="L20" s="13"/>
    </row>
    <row r="21" spans="1:12" x14ac:dyDescent="0.25">
      <c r="A21" s="140">
        <v>17</v>
      </c>
      <c r="B21" s="18"/>
      <c r="C21" s="7"/>
      <c r="D21" s="11"/>
      <c r="E21" s="10"/>
      <c r="F21" s="13"/>
      <c r="G21" s="141">
        <v>17</v>
      </c>
      <c r="H21" s="18"/>
      <c r="I21" s="7"/>
      <c r="J21" s="11"/>
      <c r="K21" s="10"/>
      <c r="L21" s="13"/>
    </row>
    <row r="22" spans="1:12" x14ac:dyDescent="0.25">
      <c r="A22" s="140">
        <v>18</v>
      </c>
      <c r="B22" s="18"/>
      <c r="C22" s="7"/>
      <c r="D22" s="11"/>
      <c r="E22" s="10"/>
      <c r="F22" s="13"/>
      <c r="G22" s="142">
        <v>18</v>
      </c>
      <c r="H22" s="18"/>
      <c r="I22" s="7"/>
      <c r="J22" s="11"/>
      <c r="K22" s="10"/>
      <c r="L22" s="13"/>
    </row>
    <row r="23" spans="1:12" x14ac:dyDescent="0.25">
      <c r="A23" s="140">
        <v>19</v>
      </c>
      <c r="B23" s="18"/>
      <c r="C23" s="7"/>
      <c r="D23" s="11"/>
      <c r="E23" s="10"/>
      <c r="F23" s="13"/>
      <c r="G23" s="141">
        <v>19</v>
      </c>
      <c r="H23" s="18"/>
      <c r="I23" s="7"/>
      <c r="J23" s="11"/>
      <c r="K23" s="10"/>
      <c r="L23" s="13"/>
    </row>
    <row r="24" spans="1:12" x14ac:dyDescent="0.25">
      <c r="A24" s="140">
        <v>20</v>
      </c>
      <c r="B24" s="18"/>
      <c r="C24" s="7"/>
      <c r="D24" s="11"/>
      <c r="E24" s="10"/>
      <c r="F24" s="13"/>
      <c r="G24" s="142">
        <v>20</v>
      </c>
      <c r="H24" s="18"/>
      <c r="I24" s="7"/>
      <c r="J24" s="11"/>
      <c r="K24" s="10"/>
      <c r="L24" s="13"/>
    </row>
    <row r="25" spans="1:12" ht="15.75" thickBot="1" x14ac:dyDescent="0.3">
      <c r="A25" s="140">
        <v>21</v>
      </c>
      <c r="B25" s="19"/>
      <c r="C25" s="21"/>
      <c r="D25" s="14"/>
      <c r="E25" s="15"/>
      <c r="F25" s="60"/>
      <c r="G25" s="141">
        <v>21</v>
      </c>
      <c r="H25" s="19"/>
      <c r="I25" s="21"/>
      <c r="J25" s="14"/>
      <c r="K25" s="15"/>
      <c r="L25" s="60"/>
    </row>
  </sheetData>
  <sheetProtection sheet="1" objects="1" scenarios="1"/>
  <mergeCells count="4">
    <mergeCell ref="B2:F2"/>
    <mergeCell ref="H2:L2"/>
    <mergeCell ref="C1:F1"/>
    <mergeCell ref="H1:K1"/>
  </mergeCells>
  <conditionalFormatting sqref="F6:F25">
    <cfRule type="expression" dxfId="3" priority="5">
      <formula>AND(F6&lt;TODAY(),F6&lt;&gt;"")</formula>
    </cfRule>
  </conditionalFormatting>
  <conditionalFormatting sqref="F5:F25">
    <cfRule type="expression" dxfId="2" priority="3">
      <formula>AND(F5&lt;TODAY(),F5&lt;&gt;"")</formula>
    </cfRule>
  </conditionalFormatting>
  <conditionalFormatting sqref="L6:L25">
    <cfRule type="expression" dxfId="1" priority="2">
      <formula>AND(L6&lt;TODAY(),L6&lt;&gt;"")</formula>
    </cfRule>
  </conditionalFormatting>
  <conditionalFormatting sqref="L5:L25">
    <cfRule type="expression" dxfId="0" priority="1">
      <formula>AND(L5&lt;TODAY(),L5&lt;&gt;"")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Инструкция</vt:lpstr>
      <vt:lpstr>Отчет</vt:lpstr>
      <vt:lpstr>Сотрудники</vt:lpstr>
      <vt:lpstr>Обучающиеся</vt:lpstr>
      <vt:lpstr>Воспитанники</vt:lpstr>
      <vt:lpstr>Воспитанники!Область_печати</vt:lpstr>
      <vt:lpstr>Обучающиеся!Область_печати</vt:lpstr>
      <vt:lpstr>Отчет!Область_печати</vt:lpstr>
      <vt:lpstr>Сотрудники!Область_печати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Шалагинов Николай Леонидович</dc:creator>
  <cp:lastModifiedBy>direktor</cp:lastModifiedBy>
  <cp:lastPrinted>2020-11-09T10:17:35Z</cp:lastPrinted>
  <dcterms:created xsi:type="dcterms:W3CDTF">2020-09-02T08:31:18Z</dcterms:created>
  <dcterms:modified xsi:type="dcterms:W3CDTF">2023-11-16T05:03:21Z</dcterms:modified>
</cp:coreProperties>
</file>